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Title page" sheetId="1" state="visible" r:id="rId3"/>
    <sheet name="Section WP" sheetId="2" state="visible" r:id="rId4"/>
    <sheet name="Section R" sheetId="3" state="visible" r:id="rId5"/>
    <sheet name="Section M" sheetId="4" state="visible" r:id="rId6"/>
    <sheet name="Subhorizon stats" sheetId="5" state="visible" r:id="rId7"/>
    <sheet name="Table S2 uncertainty" sheetId="6" state="visible" r:id="rId8"/>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<sst xmlns="http://schemas.openxmlformats.org/spreadsheetml/2006/main" count="282" uniqueCount="138">
  <si>
    <t xml:space="preserve">Data affiliated with the manuscript</t>
  </si>
  <si>
    <t xml:space="preserve">Qin, J., Kravchinsky*, V.A., Zhang*, R., Goguitchaichvili, A., Lagroix, F., Anwar, T., Koukhar, L.P., 2026. </t>
  </si>
  <si>
    <t xml:space="preserve">Hallstatt-Scale Pacing and Reconstructed Precipitation in Canadian Rocky Mountain Loess</t>
  </si>
  <si>
    <t xml:space="preserve">Submitted to  Journal of Geophysical Research: Solid Earth</t>
  </si>
  <si>
    <t xml:space="preserve">Confidential data for review only</t>
  </si>
  <si>
    <t xml:space="preserve">Section WP depth from the top (cm)</t>
  </si>
  <si>
    <t xml:space="preserve">LF Sus *10^-8 (m^3/kg)</t>
  </si>
  <si>
    <t xml:space="preserve">KARM*10^-6 
(m^3/kg)</t>
  </si>
  <si>
    <t xml:space="preserve">S-Ratio</t>
  </si>
  <si>
    <t xml:space="preserve">SIRM*10^-6 (Am^2/kg)</t>
  </si>
  <si>
    <t xml:space="preserve">FD (%)</t>
  </si>
  <si>
    <t xml:space="preserve">Lithology</t>
  </si>
  <si>
    <t xml:space="preserve">Comments</t>
  </si>
  <si>
    <t xml:space="preserve">Stratigraphy code</t>
  </si>
  <si>
    <t xml:space="preserve">Age (kyr)</t>
  </si>
  <si>
    <t xml:space="preserve">Equivalent 1σ (kyr)</t>
  </si>
  <si>
    <t xml:space="preserve">Stratigraphy code explained</t>
  </si>
  <si>
    <t xml:space="preserve">reworked modern soil</t>
  </si>
  <si>
    <r>
      <rPr>
        <sz val="12"/>
        <color rgb="FF000000"/>
        <rFont val="Consolas;Courier"/>
        <family val="3"/>
        <charset val="1"/>
      </rPr>
      <t xml:space="preserve">cmap(1) = [1.00 0.95 0.30]; </t>
    </r>
    <r>
      <rPr>
        <sz val="12"/>
        <color rgb="FF008013"/>
        <rFont val="Consolas;Courier"/>
        <family val="3"/>
        <charset val="1"/>
      </rPr>
      <t xml:space="preserve">% loess - yellow</t>
    </r>
  </si>
  <si>
    <r>
      <rPr>
        <sz val="12"/>
        <color rgb="FF000000"/>
        <rFont val="Consolas;Courier"/>
        <family val="3"/>
        <charset val="1"/>
      </rPr>
      <t xml:space="preserve">cmap(2) = [0.35 0.18 0.05]; </t>
    </r>
    <r>
      <rPr>
        <sz val="12"/>
        <color rgb="FF008013"/>
        <rFont val="Consolas;Courier"/>
        <family val="3"/>
        <charset val="1"/>
      </rPr>
      <t xml:space="preserve">% developed soil - dark brown</t>
    </r>
  </si>
  <si>
    <r>
      <rPr>
        <sz val="11"/>
        <color rgb="FF000000"/>
        <rFont val="Ubuntu"/>
        <family val="0"/>
        <charset val="1"/>
      </rPr>
      <t xml:space="preserve">cmap(3) = [0.70 0.45 0.20]; </t>
    </r>
    <r>
      <rPr>
        <sz val="11"/>
        <color rgb="FF158466"/>
        <rFont val="Ubuntu"/>
        <family val="0"/>
        <charset val="1"/>
      </rPr>
      <t xml:space="preserve">% soil/loess mix</t>
    </r>
  </si>
  <si>
    <r>
      <rPr>
        <sz val="11"/>
        <color rgb="FF000000"/>
        <rFont val="Ubuntu"/>
        <family val="0"/>
        <charset val="1"/>
      </rPr>
      <t xml:space="preserve">cmap(4) = [0.55 0.35 0.20]; </t>
    </r>
    <r>
      <rPr>
        <sz val="11"/>
        <color rgb="FF1E6A39"/>
        <rFont val="Ubuntu"/>
        <family val="0"/>
        <charset val="1"/>
      </rPr>
      <t xml:space="preserve">% weak soil - light brown</t>
    </r>
  </si>
  <si>
    <r>
      <rPr>
        <sz val="12"/>
        <color rgb="FF000000"/>
        <rFont val="Consolas;Courier"/>
        <family val="3"/>
        <charset val="1"/>
      </rPr>
      <t xml:space="preserve">cmap(5) = [0.95 0.85 0.55]; </t>
    </r>
    <r>
      <rPr>
        <sz val="12"/>
        <color rgb="FF008013"/>
        <rFont val="Consolas;Courier"/>
        <family val="3"/>
        <charset val="1"/>
      </rPr>
      <t xml:space="preserve">% weakly developed loess</t>
    </r>
  </si>
  <si>
    <r>
      <rPr>
        <sz val="12"/>
        <color rgb="FF000000"/>
        <rFont val="Consolas;Courier"/>
        <family val="3"/>
        <charset val="1"/>
      </rPr>
      <t xml:space="preserve">cmap(6) = [0.80 0.65 0.35]; </t>
    </r>
    <r>
      <rPr>
        <sz val="12"/>
        <color rgb="FF008013"/>
        <rFont val="Consolas;Courier"/>
        <family val="3"/>
        <charset val="1"/>
      </rPr>
      <t xml:space="preserve">% loess/soil mix</t>
    </r>
  </si>
  <si>
    <r>
      <rPr>
        <sz val="12"/>
        <color rgb="FF000000"/>
        <rFont val="Consolas;Courier"/>
        <family val="3"/>
        <charset val="1"/>
      </rPr>
      <t xml:space="preserve">cmap(7) = [0.70 0.70 0.70]; </t>
    </r>
    <r>
      <rPr>
        <sz val="12"/>
        <color rgb="FF008013"/>
        <rFont val="Consolas;Courier"/>
        <family val="3"/>
        <charset val="1"/>
      </rPr>
      <t xml:space="preserve">% tephra - grey</t>
    </r>
  </si>
  <si>
    <r>
      <rPr>
        <sz val="12"/>
        <color rgb="FF000000"/>
        <rFont val="Consolas;Courier"/>
        <family val="3"/>
        <charset val="1"/>
      </rPr>
      <t xml:space="preserve">cmap(8) = [0.93 0.79 0.69]; </t>
    </r>
    <r>
      <rPr>
        <sz val="12"/>
        <color rgb="FF008013"/>
        <rFont val="Consolas;Courier"/>
        <family val="3"/>
        <charset val="1"/>
      </rPr>
      <t xml:space="preserve">% sand</t>
    </r>
  </si>
  <si>
    <r>
      <rPr>
        <sz val="12"/>
        <color rgb="FF000000"/>
        <rFont val="Consolas;Courier"/>
        <family val="3"/>
        <charset val="1"/>
      </rPr>
      <t xml:space="preserve">cmap(9) = [0.60 0.60 0.60]; </t>
    </r>
    <r>
      <rPr>
        <sz val="12"/>
        <color rgb="FF008013"/>
        <rFont val="Consolas;Courier"/>
        <family val="3"/>
        <charset val="1"/>
      </rPr>
      <t xml:space="preserve">% gravel</t>
    </r>
  </si>
  <si>
    <r>
      <rPr>
        <sz val="12"/>
        <color rgb="FF000000"/>
        <rFont val="Consolas;Courier"/>
        <family val="3"/>
        <charset val="1"/>
      </rPr>
      <t xml:space="preserve">cmap(10)= [0.60 0.75 0.90]; </t>
    </r>
    <r>
      <rPr>
        <sz val="12"/>
        <color rgb="FF008013"/>
        <rFont val="Consolas;Courier"/>
        <family val="3"/>
        <charset val="1"/>
      </rPr>
      <t xml:space="preserve">% clay / silt-clay</t>
    </r>
  </si>
  <si>
    <r>
      <rPr>
        <sz val="12"/>
        <color rgb="FF000000"/>
        <rFont val="Consolas;Courier"/>
        <family val="3"/>
        <charset val="1"/>
      </rPr>
      <t xml:space="preserve">cmap(11)= [0.20 0.55 0.30]; </t>
    </r>
    <r>
      <rPr>
        <sz val="12"/>
        <color rgb="FF008013"/>
        <rFont val="Consolas;Courier"/>
        <family val="3"/>
        <charset val="1"/>
      </rPr>
      <t xml:space="preserve">% organic/peat</t>
    </r>
  </si>
  <si>
    <t xml:space="preserve">loess</t>
  </si>
  <si>
    <r>
      <rPr>
        <sz val="12"/>
        <color rgb="FF000000"/>
        <rFont val="Consolas;Courier"/>
        <family val="3"/>
        <charset val="1"/>
      </rPr>
      <t xml:space="preserve">cmap(12)= [0.85 0.70 0.50]; </t>
    </r>
    <r>
      <rPr>
        <sz val="12"/>
        <color rgb="FF008013"/>
        <rFont val="Consolas;Courier"/>
        <family val="3"/>
        <charset val="1"/>
      </rPr>
      <t xml:space="preserve">% colluvium </t>
    </r>
  </si>
  <si>
    <r>
      <rPr>
        <sz val="12"/>
        <color rgb="FF000000"/>
        <rFont val="Consolas;Courier"/>
        <family val="3"/>
        <charset val="1"/>
      </rPr>
      <t xml:space="preserve">cmap(13)= [0.65 0.65 0.75]; </t>
    </r>
    <r>
      <rPr>
        <sz val="12"/>
        <color rgb="FF008013"/>
        <rFont val="Consolas;Courier"/>
        <family val="3"/>
        <charset val="1"/>
      </rPr>
      <t xml:space="preserve">% till </t>
    </r>
  </si>
  <si>
    <r>
      <rPr>
        <sz val="12"/>
        <color rgb="FF000000"/>
        <rFont val="Consolas;Courier"/>
        <family val="3"/>
        <charset val="1"/>
      </rPr>
      <t xml:space="preserve">cmap(14)= [0.75 0.80 0.85]; </t>
    </r>
    <r>
      <rPr>
        <sz val="12"/>
        <color rgb="FF008013"/>
        <rFont val="Consolas;Courier"/>
        <family val="3"/>
        <charset val="1"/>
      </rPr>
      <t xml:space="preserve">% outwash</t>
    </r>
  </si>
  <si>
    <t xml:space="preserve">weak soil?</t>
  </si>
  <si>
    <t xml:space="preserve">soil</t>
  </si>
  <si>
    <t xml:space="preserve">weak soil</t>
  </si>
  <si>
    <t xml:space="preserve">soil </t>
  </si>
  <si>
    <t xml:space="preserve">loess&amp;soil</t>
  </si>
  <si>
    <t xml:space="preserve">BR ash</t>
  </si>
  <si>
    <t xml:space="preserve">dark soil</t>
  </si>
  <si>
    <t xml:space="preserve">SHY ash</t>
  </si>
  <si>
    <t xml:space="preserve">dark brown soil</t>
  </si>
  <si>
    <t xml:space="preserve">light colour loess soil</t>
  </si>
  <si>
    <t xml:space="preserve">soil/loess</t>
  </si>
  <si>
    <t xml:space="preserve">weathered loess</t>
  </si>
  <si>
    <t xml:space="preserve">M ash</t>
  </si>
  <si>
    <t xml:space="preserve">Section R depth from the top (cm)</t>
  </si>
  <si>
    <t xml:space="preserve">Stratigraphy</t>
  </si>
  <si>
    <t xml:space="preserve">ash</t>
  </si>
  <si>
    <t xml:space="preserve">Section M depth from the top (cm)</t>
  </si>
  <si>
    <t xml:space="preserve">Present day soil</t>
  </si>
  <si>
    <t xml:space="preserve">Section</t>
  </si>
  <si>
    <t xml:space="preserve">Stage</t>
  </si>
  <si>
    <t xml:space="preserve">Soil package</t>
  </si>
  <si>
    <t xml:space="preserve">Sub-horizon</t>
  </si>
  <si>
    <t xml:space="preserve">B-horizon depth (cm)</t>
  </si>
  <si>
    <t xml:space="preserve">nB</t>
  </si>
  <si>
    <t xml:space="preserve">χB mean</t>
  </si>
  <si>
    <t xml:space="preserve">χB SD</t>
  </si>
  <si>
    <t xml:space="preserve">C-horizon depth (cm)</t>
  </si>
  <si>
    <t xml:space="preserve">nC</t>
  </si>
  <si>
    <t xml:space="preserve">χC mean</t>
  </si>
  <si>
    <t xml:space="preserve">χC SD</t>
  </si>
  <si>
    <t xml:space="preserve">χB−χC used</t>
  </si>
  <si>
    <t xml:space="preserve">Within variance (SD_B²+SD_C²)</t>
  </si>
  <si>
    <t xml:space="preserve">Representative package age (ka)</t>
  </si>
  <si>
    <t xml:space="preserve">Age-model σ (RMS; kyr)</t>
  </si>
  <si>
    <t xml:space="preserve">WP</t>
  </si>
  <si>
    <t xml:space="preserve">Stage 4</t>
  </si>
  <si>
    <t xml:space="preserve">WP4</t>
  </si>
  <si>
    <t xml:space="preserve">B1</t>
  </si>
  <si>
    <t xml:space="preserve">115.6–116</t>
  </si>
  <si>
    <t xml:space="preserve">123.8</t>
  </si>
  <si>
    <t xml:space="preserve">B2</t>
  </si>
  <si>
    <t xml:space="preserve">134.8–137</t>
  </si>
  <si>
    <t xml:space="preserve">160</t>
  </si>
  <si>
    <t xml:space="preserve">B3</t>
  </si>
  <si>
    <t xml:space="preserve">190–194</t>
  </si>
  <si>
    <t xml:space="preserve">196</t>
  </si>
  <si>
    <t xml:space="preserve">Stage 3</t>
  </si>
  <si>
    <t xml:space="preserve">WP3</t>
  </si>
  <si>
    <t xml:space="preserve">303–304.2</t>
  </si>
  <si>
    <t xml:space="preserve">307.1</t>
  </si>
  <si>
    <t xml:space="preserve">311–312.2</t>
  </si>
  <si>
    <t xml:space="preserve">322</t>
  </si>
  <si>
    <t xml:space="preserve">348–348.2</t>
  </si>
  <si>
    <t xml:space="preserve">352–358</t>
  </si>
  <si>
    <t xml:space="preserve">B4</t>
  </si>
  <si>
    <t xml:space="preserve">367–379</t>
  </si>
  <si>
    <t xml:space="preserve">387</t>
  </si>
  <si>
    <t xml:space="preserve">Stage 2</t>
  </si>
  <si>
    <t xml:space="preserve">WP2</t>
  </si>
  <si>
    <t xml:space="preserve">417–425</t>
  </si>
  <si>
    <t xml:space="preserve">434.8</t>
  </si>
  <si>
    <t xml:space="preserve">461–463</t>
  </si>
  <si>
    <t xml:space="preserve">485</t>
  </si>
  <si>
    <t xml:space="preserve">Stage 1</t>
  </si>
  <si>
    <t xml:space="preserve">WP1</t>
  </si>
  <si>
    <t xml:space="preserve">580–583</t>
  </si>
  <si>
    <t xml:space="preserve">601</t>
  </si>
  <si>
    <t xml:space="preserve">R</t>
  </si>
  <si>
    <t xml:space="preserve">RS4</t>
  </si>
  <si>
    <t xml:space="preserve">50–58</t>
  </si>
  <si>
    <t xml:space="preserve">71–72</t>
  </si>
  <si>
    <t xml:space="preserve">RS3</t>
  </si>
  <si>
    <t xml:space="preserve">92–101</t>
  </si>
  <si>
    <t xml:space="preserve">148–153</t>
  </si>
  <si>
    <t xml:space="preserve">RS2</t>
  </si>
  <si>
    <t xml:space="preserve">111–115</t>
  </si>
  <si>
    <t xml:space="preserve">RS1</t>
  </si>
  <si>
    <t xml:space="preserve">175–188</t>
  </si>
  <si>
    <t xml:space="preserve">210</t>
  </si>
  <si>
    <t xml:space="preserve">M</t>
  </si>
  <si>
    <t xml:space="preserve">MS4</t>
  </si>
  <si>
    <t xml:space="preserve">45</t>
  </si>
  <si>
    <t xml:space="preserve">150–165</t>
  </si>
  <si>
    <t xml:space="preserve">MS3</t>
  </si>
  <si>
    <t xml:space="preserve">205–210</t>
  </si>
  <si>
    <t xml:space="preserve">215–230</t>
  </si>
  <si>
    <t xml:space="preserve">237–242</t>
  </si>
  <si>
    <t xml:space="preserve">245–265</t>
  </si>
  <si>
    <t xml:space="preserve">MS1</t>
  </si>
  <si>
    <t xml:space="preserve">500–505</t>
  </si>
  <si>
    <t xml:space="preserve">425–445</t>
  </si>
  <si>
    <t xml:space="preserve">No. of sub-horizons</t>
  </si>
  <si>
    <t xml:space="preserve">Package χpedogenic</t>
  </si>
  <si>
    <t xml:space="preserve">σχ (1σ dispersion)</t>
  </si>
  <si>
    <t xml:space="preserve">AAP (mm/yr)</t>
  </si>
  <si>
    <t xml:space="preserve">AAP lower 1σ bound</t>
  </si>
  <si>
    <t xml:space="preserve">AAP upper 1σ bound</t>
  </si>
  <si>
    <t xml:space="preserve">− error (mm/yr)</t>
  </si>
  <si>
    <t xml:space="preserve">+ error (mm/yr)</t>
  </si>
  <si>
    <t xml:space="preserve">Symmetric σAAP (delta method)</t>
  </si>
  <si>
    <t xml:space="preserve">Windy Point</t>
  </si>
  <si>
    <t xml:space="preserve">Saskatchewan River Crossing</t>
  </si>
  <si>
    <t xml:space="preserve">Roche Miette</t>
  </si>
  <si>
    <t xml:space="preserve">Method note</t>
  </si>
  <si>
    <t xml:space="preserve">σχ is a descriptive 1σ within-package dispersion calculated as the square root of the between-sub-horizon variance of χB−χC plus the mean within-sub-horizon variance (SD_B² + SD_C²). AAP bounds are obtained by transforming χpedogenic ± σχ through AAP = 199 + 222 log10(χpedogenic), so the vertical error bars are asymmetric. For every soil package, the representative package age is the arithmetic mean of the SRA ages of all samples located within the complete package boundaries listed in Table S2a. The corresponding age-model σ is the root-mean-square of the pointwise age-model σ values for those same samples. Age uncertainty is separate from precipitation uncertainty and should be plotted horizontally, if used. These values do not include uncertainty in the published climofunction coefficients or regression residuals.</t>
  </si>
</sst>
</file>

<file path=xl/styles.xml><?xml version="1.0" encoding="utf-8"?>
<styleSheet xmlns="http://schemas.openxmlformats.org/spreadsheetml/2006/main">
  <numFmts count="13">
    <numFmt numFmtId="164" formatCode="General"/>
    <numFmt numFmtId="165" formatCode="_(* #,##0.00_);_(* \(#,##0.00\);_(* \-??_);_(@_)"/>
    <numFmt numFmtId="166" formatCode="_(* #,##0_);_(* \(#,##0\);_(* \-_);_(@_)"/>
    <numFmt numFmtId="167" formatCode="_(\$* #,##0.00_);_(\$* \(#,##0.00\);_(\$* \-??_);_(@_)"/>
    <numFmt numFmtId="168" formatCode="_(\$* #,##0_);_(\$* \(#,##0\);_(\$* \-_);_(@_)"/>
    <numFmt numFmtId="169" formatCode="0%"/>
    <numFmt numFmtId="170" formatCode="0.00"/>
    <numFmt numFmtId="171" formatCode="0.0000"/>
    <numFmt numFmtId="172" formatCode="@"/>
    <numFmt numFmtId="173" formatCode="0_ "/>
    <numFmt numFmtId="174" formatCode="#,##0.00"/>
    <numFmt numFmtId="175" formatCode="0.000"/>
    <numFmt numFmtId="176" formatCode="0.0"/>
  </numFmts>
  <fonts count="21">
    <font>
      <sz val="10"/>
      <name val="Arial"/>
      <family val="2"/>
      <charset val="1"/>
    </font>
    <font>
      <sz val="10"/>
      <name val="Arial"/>
      <family val="0"/>
    </font>
    <font>
      <sz val="10"/>
      <name val="Arial"/>
      <family val="0"/>
    </font>
    <font>
      <sz val="10"/>
      <name val="Arial"/>
      <family val="0"/>
    </font>
    <font>
      <sz val="10"/>
      <name val="Arial"/>
      <family val="0"/>
      <charset val="1"/>
    </font>
    <font>
      <sz val="11"/>
      <name val="Calibri"/>
      <family val="0"/>
      <charset val="1"/>
    </font>
    <font>
      <sz val="11"/>
      <color rgb="FF000000"/>
      <name val="宋体"/>
      <family val="0"/>
      <charset val="1"/>
    </font>
    <font>
      <sz val="11"/>
      <color rgb="FF000000"/>
      <name val="Ubuntu"/>
      <family val="0"/>
      <charset val="1"/>
    </font>
    <font>
      <b val="true"/>
      <sz val="11"/>
      <color rgb="FF000000"/>
      <name val="Ubuntu"/>
      <family val="0"/>
      <charset val="1"/>
    </font>
    <font>
      <b val="true"/>
      <sz val="14"/>
      <color rgb="FFC9211E"/>
      <name val="Ubuntu"/>
      <family val="0"/>
      <charset val="1"/>
    </font>
    <font>
      <sz val="11"/>
      <name val="Ubuntu"/>
      <family val="0"/>
      <charset val="1"/>
    </font>
    <font>
      <b val="true"/>
      <sz val="11"/>
      <name val="Ubuntu"/>
      <family val="0"/>
      <charset val="1"/>
    </font>
    <font>
      <sz val="12"/>
      <color rgb="FF000000"/>
      <name val="Consolas;Courier"/>
      <family val="3"/>
      <charset val="1"/>
    </font>
    <font>
      <sz val="12"/>
      <color rgb="FF008013"/>
      <name val="Consolas;Courier"/>
      <family val="3"/>
      <charset val="1"/>
    </font>
    <font>
      <sz val="11"/>
      <color rgb="FF158466"/>
      <name val="Ubuntu"/>
      <family val="0"/>
      <charset val="1"/>
    </font>
    <font>
      <sz val="11"/>
      <color rgb="FF1E6A39"/>
      <name val="Ubuntu"/>
      <family val="0"/>
      <charset val="1"/>
    </font>
    <font>
      <sz val="11"/>
      <color theme="7" tint="-0.5"/>
      <name val="Ubuntu"/>
      <family val="0"/>
      <charset val="1"/>
    </font>
    <font>
      <sz val="11"/>
      <color rgb="FFFF0000"/>
      <name val="Ubuntu"/>
      <family val="0"/>
      <charset val="1"/>
    </font>
    <font>
      <b val="true"/>
      <sz val="11"/>
      <color rgb="FF000000"/>
      <name val="宋体"/>
      <family val="0"/>
      <charset val="1"/>
    </font>
    <font>
      <sz val="10"/>
      <color rgb="FF000000"/>
      <name val="Arial"/>
      <family val="2"/>
      <charset val="1"/>
    </font>
    <font>
      <b val="true"/>
      <sz val="11"/>
      <color rgb="FF1F1F1F"/>
      <name val="宋体"/>
      <family val="0"/>
      <charset val="1"/>
    </font>
  </fonts>
  <fills count="21">
    <fill>
      <patternFill patternType="none"/>
    </fill>
    <fill>
      <patternFill patternType="gray125"/>
    </fill>
    <fill>
      <patternFill patternType="solid">
        <fgColor rgb="FFEEEEEE"/>
        <bgColor rgb="FFF2F2F2"/>
      </patternFill>
    </fill>
    <fill>
      <patternFill patternType="solid">
        <fgColor rgb="FFF9EDE1"/>
        <bgColor rgb="FFEEEEEE"/>
      </patternFill>
    </fill>
    <fill>
      <patternFill patternType="solid">
        <fgColor rgb="FFFFFF00"/>
        <bgColor rgb="FFFFD428"/>
      </patternFill>
    </fill>
    <fill>
      <patternFill patternType="solid">
        <fgColor theme="7" tint="-0.5"/>
        <bgColor rgb="FF843C0B"/>
      </patternFill>
    </fill>
    <fill>
      <patternFill patternType="solid">
        <fgColor theme="0" tint="-0.05"/>
        <bgColor rgb="FFF3F6F9"/>
      </patternFill>
    </fill>
    <fill>
      <patternFill patternType="solid">
        <fgColor theme="7" tint="0.4"/>
        <bgColor rgb="FFFFD428"/>
      </patternFill>
    </fill>
    <fill>
      <patternFill patternType="solid">
        <fgColor rgb="FF002060"/>
        <bgColor rgb="FF000080"/>
      </patternFill>
    </fill>
    <fill>
      <patternFill patternType="solid">
        <fgColor theme="6" tint="0.4"/>
        <bgColor rgb="FFBFBFBF"/>
      </patternFill>
    </fill>
    <fill>
      <patternFill patternType="solid">
        <fgColor theme="7" tint="-0.25"/>
        <bgColor rgb="FFCC9900"/>
      </patternFill>
    </fill>
    <fill>
      <patternFill patternType="solid">
        <fgColor theme="5" tint="-0.5"/>
        <bgColor rgb="FF663300"/>
      </patternFill>
    </fill>
    <fill>
      <patternFill patternType="solid">
        <fgColor rgb="FFE4D8B6"/>
        <bgColor rgb="FFC9C9C9"/>
      </patternFill>
    </fill>
    <fill>
      <patternFill patternType="solid">
        <fgColor theme="0" tint="-0.25"/>
        <bgColor rgb="FFC9C9C9"/>
      </patternFill>
    </fill>
    <fill>
      <patternFill patternType="solid">
        <fgColor rgb="FFCC9900"/>
        <bgColor rgb="FFBF9000"/>
      </patternFill>
    </fill>
    <fill>
      <patternFill patternType="solid">
        <fgColor rgb="FFFFFFCC"/>
        <bgColor rgb="FFF9EDE1"/>
      </patternFill>
    </fill>
    <fill>
      <patternFill patternType="solid">
        <fgColor rgb="FFFFCC00"/>
        <bgColor rgb="FFFFD428"/>
      </patternFill>
    </fill>
    <fill>
      <patternFill patternType="solid">
        <fgColor rgb="FF663300"/>
        <bgColor rgb="FF843C0B"/>
      </patternFill>
    </fill>
    <fill>
      <patternFill patternType="solid">
        <fgColor rgb="FFFFD428"/>
        <bgColor rgb="FFFFCC00"/>
      </patternFill>
    </fill>
    <fill>
      <patternFill patternType="solid">
        <fgColor rgb="FFD9EAF7"/>
        <bgColor rgb="FFEEEEEE"/>
      </patternFill>
    </fill>
    <fill>
      <patternFill patternType="solid">
        <fgColor rgb="FFF3F6F9"/>
        <bgColor rgb="FFF2F2F2"/>
      </patternFill>
    </fill>
  </fills>
  <borders count="2">
    <border diagonalUp="false" diagonalDown="false">
      <left/>
      <right/>
      <top/>
      <bottom/>
      <diagonal/>
    </border>
    <border diagonalUp="false" diagonalDown="false">
      <left/>
      <right/>
      <top/>
      <bottom style="thin"/>
      <diagonal/>
    </border>
  </borders>
  <cellStyleXfs count="3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false" applyAlignment="true" applyProtection="false">
      <alignment horizontal="general" vertical="bottom" textRotation="0" wrapText="false" indent="0" shrinkToFit="false"/>
    </xf>
    <xf numFmtId="165" fontId="4" fillId="0" borderId="0" applyFont="true" applyBorder="false" applyAlignment="true" applyProtection="false">
      <alignment horizontal="general" vertical="bottom" textRotation="0" wrapText="false" indent="0" shrinkToFit="false"/>
    </xf>
    <xf numFmtId="166" fontId="4" fillId="0" borderId="0" applyFont="true" applyBorder="false" applyAlignment="true" applyProtection="false">
      <alignment horizontal="general" vertical="bottom" textRotation="0" wrapText="false" indent="0" shrinkToFit="false"/>
    </xf>
    <xf numFmtId="166" fontId="4" fillId="0" borderId="0" applyFont="true" applyBorder="false" applyAlignment="true" applyProtection="false">
      <alignment horizontal="general" vertical="bottom" textRotation="0" wrapText="false" indent="0" shrinkToFit="false"/>
    </xf>
    <xf numFmtId="167" fontId="4" fillId="0" borderId="0" applyFont="true" applyBorder="false" applyAlignment="true" applyProtection="false">
      <alignment horizontal="general" vertical="bottom" textRotation="0" wrapText="false" indent="0" shrinkToFit="false"/>
    </xf>
    <xf numFmtId="167" fontId="4" fillId="0" borderId="0" applyFont="true" applyBorder="false" applyAlignment="true" applyProtection="false">
      <alignment horizontal="general" vertical="bottom" textRotation="0" wrapText="false" indent="0" shrinkToFit="false"/>
    </xf>
    <xf numFmtId="168" fontId="4" fillId="0" borderId="0" applyFont="true" applyBorder="false" applyAlignment="true" applyProtection="false">
      <alignment horizontal="general" vertical="bottom" textRotation="0" wrapText="false" indent="0" shrinkToFit="false"/>
    </xf>
    <xf numFmtId="168" fontId="4"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9" fontId="4" fillId="0" borderId="0" applyFont="true" applyBorder="false" applyAlignment="true" applyProtection="false">
      <alignment horizontal="general" vertical="bottom" textRotation="0" wrapText="false" indent="0" shrinkToFit="false"/>
    </xf>
    <xf numFmtId="169" fontId="4" fillId="0" borderId="0" applyFont="true" applyBorder="false" applyAlignment="true" applyProtection="false">
      <alignment horizontal="general" vertical="bottom" textRotation="0" wrapText="false" indent="0" shrinkToFit="false"/>
    </xf>
  </cellStyleXfs>
  <cellXfs count="70">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30" applyFont="true" applyBorder="false" applyAlignment="true" applyProtection="true">
      <alignment horizontal="general" vertical="bottom" textRotation="0" wrapText="true" indent="0" shrinkToFit="false"/>
      <protection locked="true" hidden="false"/>
    </xf>
    <xf numFmtId="164" fontId="7" fillId="0" borderId="0" xfId="30" applyFont="true" applyBorder="false" applyAlignment="true" applyProtection="true">
      <alignment horizontal="general" vertical="bottom" textRotation="0" wrapText="false" indent="0" shrinkToFit="false"/>
      <protection locked="true" hidden="false"/>
    </xf>
    <xf numFmtId="164" fontId="8" fillId="2" borderId="0" xfId="30" applyFont="true" applyBorder="false" applyAlignment="true" applyProtection="true">
      <alignment horizontal="general" vertical="center" textRotation="0" wrapText="true" indent="0" shrinkToFit="false"/>
      <protection locked="true" hidden="false"/>
    </xf>
    <xf numFmtId="164" fontId="7" fillId="0" borderId="0" xfId="30" applyFont="true" applyBorder="false" applyAlignment="true" applyProtection="true">
      <alignment horizontal="general" vertical="center" textRotation="0" wrapText="true" indent="0" shrinkToFit="false"/>
      <protection locked="true" hidden="false"/>
    </xf>
    <xf numFmtId="164" fontId="9" fillId="0" borderId="0" xfId="30" applyFont="true" applyBorder="false" applyAlignment="true" applyProtection="true">
      <alignment horizontal="general" vertical="center" textRotation="0" wrapText="true" indent="0" shrinkToFit="false"/>
      <protection locked="true" hidden="false"/>
    </xf>
    <xf numFmtId="164" fontId="10" fillId="0" borderId="0" xfId="30" applyFont="true" applyBorder="false" applyAlignment="true" applyProtection="true">
      <alignment horizontal="center" vertical="bottom" textRotation="0" wrapText="false" indent="0" shrinkToFit="false"/>
      <protection locked="true" hidden="false"/>
    </xf>
    <xf numFmtId="170" fontId="7" fillId="0" borderId="0" xfId="30" applyFont="true" applyBorder="false" applyAlignment="true" applyProtection="true">
      <alignment horizontal="center" vertical="bottom" textRotation="0" wrapText="false" indent="0" shrinkToFit="false"/>
      <protection locked="true" hidden="false"/>
    </xf>
    <xf numFmtId="164" fontId="7" fillId="0" borderId="0" xfId="30" applyFont="true" applyBorder="false" applyAlignment="true" applyProtection="true">
      <alignment horizontal="center" vertical="bottom" textRotation="0" wrapText="false" indent="0" shrinkToFit="false"/>
      <protection locked="true" hidden="false"/>
    </xf>
    <xf numFmtId="164" fontId="10" fillId="0" borderId="0" xfId="30" applyFont="true" applyBorder="false" applyAlignment="true" applyProtection="true">
      <alignment horizontal="general" vertical="bottom" textRotation="0" wrapText="false" indent="0" shrinkToFit="false"/>
      <protection locked="true" hidden="false"/>
    </xf>
    <xf numFmtId="171" fontId="7" fillId="0" borderId="0" xfId="30" applyFont="true" applyBorder="false" applyAlignment="true" applyProtection="true">
      <alignment horizontal="center" vertical="bottom" textRotation="0" wrapText="false" indent="0" shrinkToFit="false"/>
      <protection locked="true" hidden="false"/>
    </xf>
    <xf numFmtId="164" fontId="8" fillId="2" borderId="1" xfId="30" applyFont="true" applyBorder="true" applyAlignment="true" applyProtection="true">
      <alignment horizontal="center" vertical="center" textRotation="0" wrapText="true" indent="0" shrinkToFit="false"/>
      <protection locked="true" hidden="false"/>
    </xf>
    <xf numFmtId="172" fontId="8" fillId="2" borderId="1" xfId="30" applyFont="true" applyBorder="true" applyAlignment="true" applyProtection="true">
      <alignment horizontal="center" vertical="center" textRotation="0" wrapText="true" indent="0" shrinkToFit="false"/>
      <protection locked="true" hidden="false"/>
    </xf>
    <xf numFmtId="164" fontId="8" fillId="2" borderId="1" xfId="30" applyFont="true" applyBorder="true" applyAlignment="true" applyProtection="true">
      <alignment horizontal="center" vertical="center" textRotation="0" wrapText="false" indent="0" shrinkToFit="false"/>
      <protection locked="true" hidden="false"/>
    </xf>
    <xf numFmtId="164" fontId="11" fillId="2" borderId="1" xfId="30" applyFont="true" applyBorder="true" applyAlignment="true" applyProtection="true">
      <alignment horizontal="general" vertical="center" textRotation="0" wrapText="false" indent="0" shrinkToFit="false"/>
      <protection locked="true" hidden="false"/>
    </xf>
    <xf numFmtId="171" fontId="8" fillId="2" borderId="1" xfId="30" applyFont="true" applyBorder="true" applyAlignment="true" applyProtection="true">
      <alignment horizontal="center" vertical="center" textRotation="0" wrapText="true" indent="0" shrinkToFit="false"/>
      <protection locked="true" hidden="false"/>
    </xf>
    <xf numFmtId="171" fontId="11" fillId="2" borderId="1" xfId="30" applyFont="true" applyBorder="true" applyAlignment="true" applyProtection="true">
      <alignment horizontal="center" vertical="center" textRotation="0" wrapText="true" indent="0" shrinkToFit="false"/>
      <protection locked="true" hidden="false"/>
    </xf>
    <xf numFmtId="164" fontId="11" fillId="0" borderId="0" xfId="30" applyFont="true" applyBorder="false" applyAlignment="true" applyProtection="true">
      <alignment horizontal="general" vertical="bottom" textRotation="0" wrapText="false" indent="0" shrinkToFit="false"/>
      <protection locked="true" hidden="false"/>
    </xf>
    <xf numFmtId="164" fontId="10" fillId="3" borderId="0" xfId="30" applyFont="true" applyBorder="false" applyAlignment="true" applyProtection="true">
      <alignment horizontal="general" vertical="bottom" textRotation="0" wrapText="false" indent="0" shrinkToFit="false"/>
      <protection locked="true" hidden="false"/>
    </xf>
    <xf numFmtId="171" fontId="10" fillId="0" borderId="0" xfId="29" applyFont="true" applyBorder="true" applyAlignment="true" applyProtection="true">
      <alignment horizontal="center" vertical="bottom" textRotation="0" wrapText="false" indent="0" shrinkToFit="false"/>
      <protection locked="true" hidden="false"/>
    </xf>
    <xf numFmtId="164" fontId="12" fillId="0" borderId="0" xfId="30" applyFont="true" applyBorder="false" applyAlignment="true" applyProtection="true">
      <alignment horizontal="left" vertical="center" textRotation="0" wrapText="false" indent="0" shrinkToFit="false"/>
      <protection locked="true" hidden="false"/>
    </xf>
    <xf numFmtId="164" fontId="12" fillId="0" borderId="0" xfId="30" applyFont="true" applyBorder="false" applyAlignment="true" applyProtection="true">
      <alignment horizontal="left" vertical="bottom" textRotation="0" wrapText="false" indent="0" shrinkToFit="false"/>
      <protection locked="true" hidden="false"/>
    </xf>
    <xf numFmtId="164" fontId="7" fillId="0" borderId="0" xfId="30" applyFont="true" applyBorder="false" applyAlignment="true" applyProtection="true">
      <alignment horizontal="left" vertical="bottom" textRotation="0" wrapText="false" indent="0" shrinkToFit="false"/>
      <protection locked="true" hidden="false"/>
    </xf>
    <xf numFmtId="164" fontId="10" fillId="4" borderId="0" xfId="30" applyFont="true" applyBorder="false" applyAlignment="true" applyProtection="true">
      <alignment horizontal="general" vertical="bottom" textRotation="0" wrapText="false" indent="0" shrinkToFit="false"/>
      <protection locked="true" hidden="false"/>
    </xf>
    <xf numFmtId="164" fontId="10" fillId="5" borderId="0" xfId="30" applyFont="true" applyBorder="false" applyAlignment="true" applyProtection="true">
      <alignment horizontal="general" vertical="bottom" textRotation="0" wrapText="false" indent="0" shrinkToFit="false"/>
      <protection locked="true" hidden="false"/>
    </xf>
    <xf numFmtId="164" fontId="7" fillId="0" borderId="0" xfId="30" applyFont="true" applyBorder="false" applyAlignment="true" applyProtection="true">
      <alignment horizontal="center" vertical="center" textRotation="0" wrapText="false" indent="0" shrinkToFit="false"/>
      <protection locked="true" hidden="false"/>
    </xf>
    <xf numFmtId="164" fontId="10" fillId="6" borderId="0" xfId="30" applyFont="true" applyBorder="false" applyAlignment="true" applyProtection="true">
      <alignment horizontal="general" vertical="bottom" textRotation="0" wrapText="false" indent="0" shrinkToFit="false"/>
      <protection locked="true" hidden="false"/>
    </xf>
    <xf numFmtId="164" fontId="16" fillId="4" borderId="0" xfId="30" applyFont="true" applyBorder="false" applyAlignment="true" applyProtection="true">
      <alignment horizontal="general" vertical="bottom" textRotation="0" wrapText="false" indent="0" shrinkToFit="false"/>
      <protection locked="true" hidden="false"/>
    </xf>
    <xf numFmtId="164" fontId="10" fillId="7" borderId="0" xfId="30" applyFont="true" applyBorder="false" applyAlignment="true" applyProtection="true">
      <alignment horizontal="general" vertical="bottom" textRotation="0" wrapText="false" indent="0" shrinkToFit="false"/>
      <protection locked="true" hidden="false"/>
    </xf>
    <xf numFmtId="164" fontId="10" fillId="8" borderId="0" xfId="30" applyFont="true" applyBorder="false" applyAlignment="true" applyProtection="true">
      <alignment horizontal="general" vertical="bottom" textRotation="0" wrapText="false" indent="0" shrinkToFit="false"/>
      <protection locked="true" hidden="false"/>
    </xf>
    <xf numFmtId="164" fontId="10" fillId="9" borderId="0" xfId="30" applyFont="true" applyBorder="false" applyAlignment="true" applyProtection="true">
      <alignment horizontal="general" vertical="bottom" textRotation="0" wrapText="false" indent="0" shrinkToFit="false"/>
      <protection locked="true" hidden="false"/>
    </xf>
    <xf numFmtId="164" fontId="10" fillId="10" borderId="0" xfId="30" applyFont="true" applyBorder="false" applyAlignment="true" applyProtection="true">
      <alignment horizontal="general" vertical="bottom" textRotation="0" wrapText="false" indent="0" shrinkToFit="false"/>
      <protection locked="true" hidden="false"/>
    </xf>
    <xf numFmtId="164" fontId="10" fillId="11" borderId="0" xfId="30" applyFont="true" applyBorder="false" applyAlignment="true" applyProtection="true">
      <alignment horizontal="general" vertical="bottom" textRotation="0" wrapText="false" indent="0" shrinkToFit="false"/>
      <protection locked="true" hidden="false"/>
    </xf>
    <xf numFmtId="164" fontId="7" fillId="0" borderId="0" xfId="30" applyFont="true" applyBorder="true" applyAlignment="true" applyProtection="true">
      <alignment horizontal="center" vertical="center" textRotation="0" wrapText="true" indent="0" shrinkToFit="false"/>
      <protection locked="true" hidden="false"/>
    </xf>
    <xf numFmtId="164" fontId="10" fillId="12" borderId="0" xfId="30" applyFont="true" applyBorder="false" applyAlignment="true" applyProtection="true">
      <alignment horizontal="general" vertical="bottom" textRotation="0" wrapText="false" indent="0" shrinkToFit="false"/>
      <protection locked="true" hidden="false"/>
    </xf>
    <xf numFmtId="164" fontId="10" fillId="13" borderId="0" xfId="30" applyFont="true" applyBorder="false" applyAlignment="true" applyProtection="true">
      <alignment horizontal="general" vertical="bottom" textRotation="0" wrapText="false" indent="0" shrinkToFit="false"/>
      <protection locked="true" hidden="false"/>
    </xf>
    <xf numFmtId="172" fontId="7" fillId="0" borderId="0" xfId="3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8" fillId="2" borderId="0" xfId="30" applyFont="true" applyBorder="false" applyAlignment="true" applyProtection="true">
      <alignment horizontal="center" vertical="center" textRotation="0" wrapText="true" indent="0" shrinkToFit="false"/>
      <protection locked="true" hidden="false"/>
    </xf>
    <xf numFmtId="164" fontId="7" fillId="0" borderId="0" xfId="30" applyFont="true" applyBorder="false" applyAlignment="true" applyProtection="true">
      <alignment horizontal="center" vertical="center" textRotation="0" wrapText="true" indent="0" shrinkToFit="false"/>
      <protection locked="true" hidden="false"/>
    </xf>
    <xf numFmtId="170" fontId="7" fillId="0" borderId="0" xfId="30" applyFont="true" applyBorder="false" applyAlignment="true" applyProtection="true">
      <alignment horizontal="center" vertical="center" textRotation="0" wrapText="true" indent="0" shrinkToFit="false"/>
      <protection locked="true" hidden="false"/>
    </xf>
    <xf numFmtId="170" fontId="10" fillId="0" borderId="0" xfId="30" applyFont="true" applyBorder="false" applyAlignment="true" applyProtection="true">
      <alignment horizontal="center" vertical="bottom" textRotation="0" wrapText="false" indent="0" shrinkToFit="false"/>
      <protection locked="true" hidden="false"/>
    </xf>
    <xf numFmtId="164" fontId="7" fillId="3" borderId="0" xfId="30" applyFont="true" applyBorder="false" applyAlignment="true" applyProtection="true">
      <alignment horizontal="general" vertical="bottom" textRotation="0" wrapText="false" indent="0" shrinkToFit="false"/>
      <protection locked="true" hidden="false"/>
    </xf>
    <xf numFmtId="173" fontId="7" fillId="0" borderId="0" xfId="30" applyFont="true" applyBorder="false" applyAlignment="true" applyProtection="true">
      <alignment horizontal="center" vertical="center" textRotation="0" wrapText="true" indent="0" shrinkToFit="false"/>
      <protection locked="true" hidden="false"/>
    </xf>
    <xf numFmtId="164" fontId="7" fillId="14" borderId="0" xfId="30" applyFont="true" applyBorder="false" applyAlignment="true" applyProtection="true">
      <alignment horizontal="general" vertical="bottom" textRotation="0" wrapText="false" indent="0" shrinkToFit="false"/>
      <protection locked="true" hidden="false"/>
    </xf>
    <xf numFmtId="170" fontId="7" fillId="0" borderId="0" xfId="30" applyFont="true" applyBorder="false" applyAlignment="true" applyProtection="true">
      <alignment horizontal="center" vertical="center" textRotation="0" wrapText="false" indent="0" shrinkToFit="false"/>
      <protection locked="true" hidden="false"/>
    </xf>
    <xf numFmtId="164" fontId="7" fillId="6" borderId="0" xfId="30" applyFont="true" applyBorder="false" applyAlignment="true" applyProtection="true">
      <alignment horizontal="general" vertical="bottom" textRotation="0" wrapText="false" indent="0" shrinkToFit="false"/>
      <protection locked="true" hidden="false"/>
    </xf>
    <xf numFmtId="164" fontId="7" fillId="15" borderId="0" xfId="30" applyFont="true" applyBorder="false" applyAlignment="true" applyProtection="true">
      <alignment horizontal="general" vertical="bottom" textRotation="0" wrapText="false" indent="0" shrinkToFit="false"/>
      <protection locked="true" hidden="false"/>
    </xf>
    <xf numFmtId="164" fontId="7" fillId="14" borderId="0" xfId="30" applyFont="true" applyBorder="true" applyAlignment="true" applyProtection="true">
      <alignment horizontal="center" vertical="center" textRotation="0" wrapText="false" indent="0" shrinkToFit="false"/>
      <protection locked="true" hidden="false"/>
    </xf>
    <xf numFmtId="164" fontId="7" fillId="16" borderId="0" xfId="30" applyFont="true" applyBorder="false" applyAlignment="true" applyProtection="true">
      <alignment horizontal="general" vertical="bottom" textRotation="0" wrapText="false" indent="0" shrinkToFit="false"/>
      <protection locked="true" hidden="false"/>
    </xf>
    <xf numFmtId="164" fontId="17" fillId="0" borderId="0" xfId="30" applyFont="true" applyBorder="false" applyAlignment="true" applyProtection="true">
      <alignment horizontal="general" vertical="bottom" textRotation="0" wrapText="false" indent="0" shrinkToFit="false"/>
      <protection locked="true" hidden="false"/>
    </xf>
    <xf numFmtId="164" fontId="17" fillId="17" borderId="0" xfId="30" applyFont="true" applyBorder="true" applyAlignment="true" applyProtection="true">
      <alignment horizontal="center" vertical="center" textRotation="0" wrapText="false" indent="0" shrinkToFit="false"/>
      <protection locked="true" hidden="false"/>
    </xf>
    <xf numFmtId="164" fontId="17" fillId="14" borderId="0" xfId="30" applyFont="true" applyBorder="false" applyAlignment="true" applyProtection="true">
      <alignment horizontal="general" vertical="center" textRotation="0" wrapText="false" indent="0" shrinkToFit="false"/>
      <protection locked="true" hidden="false"/>
    </xf>
    <xf numFmtId="164" fontId="17" fillId="15" borderId="0" xfId="30" applyFont="true" applyBorder="false" applyAlignment="true" applyProtection="true">
      <alignment horizontal="general" vertical="bottom" textRotation="0" wrapText="false" indent="0" shrinkToFit="false"/>
      <protection locked="true" hidden="false"/>
    </xf>
    <xf numFmtId="164" fontId="7" fillId="17" borderId="0" xfId="30" applyFont="true" applyBorder="false" applyAlignment="true" applyProtection="true">
      <alignment horizontal="general" vertical="bottom" textRotation="0" wrapText="false" indent="0" shrinkToFit="false"/>
      <protection locked="true" hidden="false"/>
    </xf>
    <xf numFmtId="164" fontId="8" fillId="2" borderId="0" xfId="30" applyFont="true" applyBorder="false" applyAlignment="true" applyProtection="true">
      <alignment horizontal="general" vertical="center" textRotation="0" wrapText="false" indent="0" shrinkToFit="false"/>
      <protection locked="true" hidden="false"/>
    </xf>
    <xf numFmtId="174" fontId="7" fillId="0" borderId="0" xfId="30" applyFont="true" applyBorder="false" applyAlignment="true" applyProtection="true">
      <alignment horizontal="center" vertical="center" textRotation="0" wrapText="false" indent="0" shrinkToFit="false"/>
      <protection locked="true" hidden="false"/>
    </xf>
    <xf numFmtId="171" fontId="10" fillId="0" borderId="0" xfId="30" applyFont="true" applyBorder="false" applyAlignment="true" applyProtection="true">
      <alignment horizontal="center" vertical="bottom" textRotation="0" wrapText="false" indent="0" shrinkToFit="false"/>
      <protection locked="true" hidden="false"/>
    </xf>
    <xf numFmtId="164" fontId="7" fillId="0" borderId="0" xfId="30" applyFont="true" applyBorder="true" applyAlignment="true" applyProtection="true">
      <alignment horizontal="center" vertical="center" textRotation="0" wrapText="false" indent="0" shrinkToFit="false"/>
      <protection locked="true" hidden="false"/>
    </xf>
    <xf numFmtId="164" fontId="7" fillId="18" borderId="0" xfId="30" applyFont="true" applyBorder="false" applyAlignment="true" applyProtection="true">
      <alignment horizontal="general" vertical="bottom" textRotation="0" wrapText="false" indent="0" shrinkToFit="false"/>
      <protection locked="true" hidden="false"/>
    </xf>
    <xf numFmtId="164" fontId="7" fillId="0" borderId="0" xfId="30" applyFont="true" applyBorder="true" applyAlignment="true" applyProtection="true">
      <alignment horizontal="center" vertical="bottom" textRotation="0" wrapText="false" indent="0" shrinkToFit="false"/>
      <protection locked="true" hidden="false"/>
    </xf>
    <xf numFmtId="164" fontId="10" fillId="0" borderId="0" xfId="30" applyFont="true" applyBorder="false" applyAlignment="true" applyProtection="true">
      <alignment horizontal="center" vertical="center" textRotation="0" wrapText="false" indent="0" shrinkToFit="false"/>
      <protection locked="true" hidden="false"/>
    </xf>
    <xf numFmtId="164" fontId="18" fillId="2" borderId="0" xfId="30" applyFont="true" applyBorder="true" applyAlignment="true" applyProtection="true">
      <alignment horizontal="center" vertical="center" textRotation="0" wrapText="true" indent="0" shrinkToFit="false"/>
      <protection locked="true" hidden="false"/>
    </xf>
    <xf numFmtId="164" fontId="6" fillId="0" borderId="0" xfId="30" applyFont="true" applyBorder="true" applyAlignment="true" applyProtection="true">
      <alignment horizontal="general" vertical="bottom" textRotation="0" wrapText="true" indent="0" shrinkToFit="false"/>
      <protection locked="true" hidden="false"/>
    </xf>
    <xf numFmtId="175" fontId="6" fillId="0" borderId="0" xfId="30" applyFont="true" applyBorder="true" applyAlignment="true" applyProtection="true">
      <alignment horizontal="general" vertical="bottom" textRotation="0" wrapText="true" indent="0" shrinkToFit="false"/>
      <protection locked="true" hidden="false"/>
    </xf>
    <xf numFmtId="171" fontId="6" fillId="0" borderId="0" xfId="28" applyFont="true" applyBorder="true" applyAlignment="true" applyProtection="true">
      <alignment horizontal="general" vertical="bottom" textRotation="0" wrapText="true" indent="0" shrinkToFit="false"/>
      <protection locked="true" hidden="false"/>
    </xf>
    <xf numFmtId="164" fontId="19" fillId="0" borderId="0" xfId="0" applyFont="true" applyBorder="false" applyAlignment="true" applyProtection="true">
      <alignment horizontal="general" vertical="bottom" textRotation="0" wrapText="false" indent="0" shrinkToFit="false"/>
      <protection locked="true" hidden="false"/>
    </xf>
    <xf numFmtId="176" fontId="6" fillId="0" borderId="0" xfId="30" applyFont="true" applyBorder="true" applyAlignment="true" applyProtection="true">
      <alignment horizontal="general" vertical="bottom" textRotation="0" wrapText="true" indent="0" shrinkToFit="false"/>
      <protection locked="true" hidden="false"/>
    </xf>
    <xf numFmtId="164" fontId="20" fillId="19" borderId="0" xfId="30" applyFont="true" applyBorder="true" applyAlignment="true" applyProtection="true">
      <alignment horizontal="left" vertical="center" textRotation="0" wrapText="true" indent="0" shrinkToFit="false"/>
      <protection locked="true" hidden="false"/>
    </xf>
    <xf numFmtId="164" fontId="6" fillId="20" borderId="0" xfId="28" applyFont="true" applyBorder="true" applyAlignment="true" applyProtection="true">
      <alignment horizontal="general" vertical="top" textRotation="0" wrapText="true" indent="0" shrinkToFit="false"/>
      <protection locked="true" hidden="false"/>
    </xf>
  </cellXfs>
  <cellStyles count="19">
    <cellStyle name="Normal" xfId="0" builtinId="0"/>
    <cellStyle name="Comma" xfId="15" builtinId="3"/>
    <cellStyle name="Comma [0]" xfId="16" builtinId="6"/>
    <cellStyle name="Currency" xfId="17" builtinId="4"/>
    <cellStyle name="Currency [0]" xfId="18" builtinId="7"/>
    <cellStyle name="Percent" xfId="19" builtinId="5"/>
    <cellStyle name="Comma" xfId="20"/>
    <cellStyle name="Comma 1" xfId="21"/>
    <cellStyle name="Comma [0]" xfId="22"/>
    <cellStyle name="Comma [0] 2" xfId="23"/>
    <cellStyle name="Currency" xfId="24"/>
    <cellStyle name="Currency 3" xfId="25"/>
    <cellStyle name="Currency [0]" xfId="26"/>
    <cellStyle name="Currency [0] 4" xfId="27"/>
    <cellStyle name="Normal" xfId="28"/>
    <cellStyle name="Normal 1" xfId="29"/>
    <cellStyle name="Normal 5" xfId="30"/>
    <cellStyle name="Percent" xfId="31"/>
    <cellStyle name="Percent 6" xfId="32"/>
  </cellStyles>
  <colors>
    <indexedColors>
      <rgbColor rgb="FF000000"/>
      <rgbColor rgb="FFF3F6F9"/>
      <rgbColor rgb="FFFF0000"/>
      <rgbColor rgb="FF00FF00"/>
      <rgbColor rgb="FF0000FF"/>
      <rgbColor rgb="FFFFFF00"/>
      <rgbColor rgb="FFFF00FF"/>
      <rgbColor rgb="FF00FFFF"/>
      <rgbColor rgb="FF800000"/>
      <rgbColor rgb="FF008013"/>
      <rgbColor rgb="FF000080"/>
      <rgbColor rgb="FF806000"/>
      <rgbColor rgb="FF800080"/>
      <rgbColor rgb="FF158466"/>
      <rgbColor rgb="FFBFBFBF"/>
      <rgbColor rgb="FF808080"/>
      <rgbColor rgb="FF9999FF"/>
      <rgbColor rgb="FFC9211E"/>
      <rgbColor rgb="FFFFFFCC"/>
      <rgbColor rgb="FFD9EAF7"/>
      <rgbColor rgb="FF660066"/>
      <rgbColor rgb="FFFF8080"/>
      <rgbColor rgb="FF0066CC"/>
      <rgbColor rgb="FFC9C9C9"/>
      <rgbColor rgb="FF000080"/>
      <rgbColor rgb="FFFF00FF"/>
      <rgbColor rgb="FFFFD428"/>
      <rgbColor rgb="FF00FFFF"/>
      <rgbColor rgb="FF800080"/>
      <rgbColor rgb="FF800000"/>
      <rgbColor rgb="FF1E6A39"/>
      <rgbColor rgb="FF0000FF"/>
      <rgbColor rgb="FF00CCFF"/>
      <rgbColor rgb="FFEEEEEE"/>
      <rgbColor rgb="FFF2F2F2"/>
      <rgbColor rgb="FFF9EDE1"/>
      <rgbColor rgb="FFE4D8B6"/>
      <rgbColor rgb="FFFF99CC"/>
      <rgbColor rgb="FFCC99FF"/>
      <rgbColor rgb="FFFFD966"/>
      <rgbColor rgb="FF3366FF"/>
      <rgbColor rgb="FF33CCCC"/>
      <rgbColor rgb="FF99CC00"/>
      <rgbColor rgb="FFFFCC00"/>
      <rgbColor rgb="FFCC9900"/>
      <rgbColor rgb="FFBF9000"/>
      <rgbColor rgb="FF666699"/>
      <rgbColor rgb="FF969696"/>
      <rgbColor rgb="FF002060"/>
      <rgbColor rgb="FF339966"/>
      <rgbColor rgb="FF003300"/>
      <rgbColor rgb="FF663300"/>
      <rgbColor rgb="FF843C0B"/>
      <rgbColor rgb="FF993366"/>
      <rgbColor rgb="FF333399"/>
      <rgbColor rgb="FF1F1F1F"/>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solidFill>
          <a:schemeClr val="dk1"/>
        </a:solidFill>
        <a:solidFill>
          <a:schemeClr val="accent1"/>
        </a:solidFill>
      </a:fillStyleLst>
      <a:lnStyleLst>
        <a:ln w="6350">
          <a:prstDash val="solid"/>
        </a:ln>
        <a:ln w="12700">
          <a:prstDash val="solid"/>
        </a:ln>
        <a:ln w="19050">
          <a:prstDash val="solid"/>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3.8" zeroHeight="false" outlineLevelRow="0" outlineLevelCol="0"/>
  <cols>
    <col collapsed="false" customWidth="true" hidden="false" outlineLevel="0" max="1" min="1" style="1" width="65.5"/>
    <col collapsed="false" customWidth="false" hidden="false" outlineLevel="0" max="16384" min="2" style="2" width="11.53"/>
  </cols>
  <sheetData>
    <row r="1" customFormat="false" ht="27.1" hidden="false" customHeight="true" outlineLevel="0" collapsed="false">
      <c r="A1" s="3" t="s">
        <v>0</v>
      </c>
    </row>
    <row r="2" customFormat="false" ht="43.4" hidden="false" customHeight="true" outlineLevel="0" collapsed="false">
      <c r="A2" s="4" t="s">
        <v>1</v>
      </c>
    </row>
    <row r="3" customFormat="false" ht="44.05" hidden="false" customHeight="true" outlineLevel="0" collapsed="false">
      <c r="A3" s="4" t="s">
        <v>2</v>
      </c>
    </row>
    <row r="4" customFormat="false" ht="25.1" hidden="false" customHeight="true" outlineLevel="0" collapsed="false">
      <c r="A4" s="4" t="s">
        <v>3</v>
      </c>
    </row>
    <row r="5" customFormat="false" ht="13.8" hidden="false" customHeight="false" outlineLevel="0" collapsed="false">
      <c r="A5" s="4"/>
    </row>
    <row r="6" customFormat="false" ht="17.6" hidden="false" customHeight="false" outlineLevel="0" collapsed="false">
      <c r="A6" s="5" t="s">
        <v>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2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84765625" defaultRowHeight="14.4" zeroHeight="false" outlineLevelRow="0" outlineLevelCol="0"/>
  <cols>
    <col collapsed="false" customWidth="true" hidden="false" outlineLevel="0" max="1" min="1" style="6" width="12.76"/>
    <col collapsed="false" customWidth="true" hidden="false" outlineLevel="0" max="2" min="2" style="6" width="11.89"/>
    <col collapsed="false" customWidth="false" hidden="false" outlineLevel="0" max="4" min="3" style="7" width="9.85"/>
    <col collapsed="false" customWidth="true" hidden="false" outlineLevel="0" max="5" min="5" style="7" width="20.95"/>
    <col collapsed="false" customWidth="false" hidden="false" outlineLevel="0" max="6" min="6" style="8" width="9.85"/>
    <col collapsed="false" customWidth="true" hidden="false" outlineLevel="0" max="7" min="7" style="9" width="10.63"/>
    <col collapsed="false" customWidth="true" hidden="false" outlineLevel="0" max="8" min="8" style="9" width="8.93"/>
    <col collapsed="false" customWidth="true" hidden="false" outlineLevel="0" max="9" min="9" style="8" width="12.51"/>
    <col collapsed="false" customWidth="true" hidden="false" outlineLevel="0" max="10" min="10" style="10" width="11.12"/>
    <col collapsed="false" customWidth="true" hidden="false" outlineLevel="0" max="11" min="11" style="10" width="11.89"/>
    <col collapsed="false" customWidth="true" hidden="false" outlineLevel="0" max="12" min="12" style="2" width="20.24"/>
    <col collapsed="false" customWidth="true" hidden="false" outlineLevel="0" max="13" min="13" style="9" width="12.88"/>
    <col collapsed="false" customWidth="false" hidden="false" outlineLevel="0" max="16384" min="14" style="2" width="9.85"/>
  </cols>
  <sheetData>
    <row r="1" customFormat="false" ht="39.3" hidden="false" customHeight="false" outlineLevel="0" collapsed="false">
      <c r="A1" s="11" t="s">
        <v>5</v>
      </c>
      <c r="B1" s="11" t="s">
        <v>6</v>
      </c>
      <c r="C1" s="12" t="s">
        <v>7</v>
      </c>
      <c r="D1" s="13" t="s">
        <v>8</v>
      </c>
      <c r="E1" s="11" t="s">
        <v>9</v>
      </c>
      <c r="F1" s="11" t="s">
        <v>10</v>
      </c>
      <c r="G1" s="11" t="s">
        <v>11</v>
      </c>
      <c r="H1" s="14" t="s">
        <v>12</v>
      </c>
      <c r="I1" s="11" t="s">
        <v>13</v>
      </c>
      <c r="J1" s="15" t="s">
        <v>14</v>
      </c>
      <c r="K1" s="16" t="s">
        <v>15</v>
      </c>
      <c r="L1" s="11" t="s">
        <v>16</v>
      </c>
      <c r="M1" s="17"/>
    </row>
    <row r="2" customFormat="false" ht="15.6" hidden="false" customHeight="false" outlineLevel="0" collapsed="false">
      <c r="A2" s="8" t="n">
        <v>0</v>
      </c>
      <c r="B2" s="8" t="n">
        <v>20.2</v>
      </c>
      <c r="C2" s="7" t="n">
        <v>0.262136718076552</v>
      </c>
      <c r="D2" s="7" t="n">
        <v>0.975</v>
      </c>
      <c r="E2" s="7" t="n">
        <v>790.960451977401</v>
      </c>
      <c r="F2" s="8" t="n">
        <v>4.95</v>
      </c>
      <c r="G2" s="18"/>
      <c r="H2" s="9" t="s">
        <v>17</v>
      </c>
      <c r="I2" s="8" t="n">
        <v>11</v>
      </c>
      <c r="J2" s="19" t="n">
        <v>0</v>
      </c>
      <c r="K2" s="19" t="n">
        <v>3.93777545767513E-013</v>
      </c>
      <c r="L2" s="20" t="s">
        <v>18</v>
      </c>
    </row>
    <row r="3" customFormat="false" ht="15.6" hidden="false" customHeight="false" outlineLevel="0" collapsed="false">
      <c r="A3" s="8" t="n">
        <v>2</v>
      </c>
      <c r="B3" s="8" t="n">
        <v>23.6</v>
      </c>
      <c r="C3" s="7" t="n">
        <v>0.318713244753345</v>
      </c>
      <c r="D3" s="7" t="n">
        <v>0.983870967741935</v>
      </c>
      <c r="E3" s="7" t="n">
        <v>1015.0068212824</v>
      </c>
      <c r="F3" s="8" t="n">
        <v>5.93</v>
      </c>
      <c r="G3" s="18"/>
      <c r="I3" s="8" t="n">
        <v>11</v>
      </c>
      <c r="J3" s="19" t="n">
        <v>0.0093</v>
      </c>
      <c r="K3" s="19" t="n">
        <v>0.00356773517300568</v>
      </c>
      <c r="L3" s="21" t="s">
        <v>19</v>
      </c>
    </row>
    <row r="4" customFormat="false" ht="14.9" hidden="false" customHeight="false" outlineLevel="0" collapsed="false">
      <c r="A4" s="8" t="n">
        <v>6</v>
      </c>
      <c r="B4" s="8" t="n">
        <v>14.3</v>
      </c>
      <c r="C4" s="7" t="n">
        <v>0.169963639921317</v>
      </c>
      <c r="D4" s="7" t="n">
        <v>0.97524154589372</v>
      </c>
      <c r="E4" s="7" t="n">
        <v>472.805139186295</v>
      </c>
      <c r="F4" s="8" t="n">
        <v>4.9</v>
      </c>
      <c r="G4" s="18"/>
      <c r="I4" s="8" t="n">
        <v>11</v>
      </c>
      <c r="J4" s="19" t="n">
        <v>0.0279</v>
      </c>
      <c r="K4" s="19" t="n">
        <v>0.0107032055189124</v>
      </c>
      <c r="L4" s="22" t="s">
        <v>20</v>
      </c>
    </row>
    <row r="5" customFormat="false" ht="14.9" hidden="false" customHeight="false" outlineLevel="0" collapsed="false">
      <c r="A5" s="8" t="n">
        <v>7</v>
      </c>
      <c r="B5" s="8" t="n">
        <v>15.8</v>
      </c>
      <c r="C5" s="7" t="n">
        <v>0.194893508638989</v>
      </c>
      <c r="D5" s="7" t="n">
        <v>0.975</v>
      </c>
      <c r="E5" s="7" t="n">
        <v>585.091420534459</v>
      </c>
      <c r="F5" s="8" t="n">
        <v>3.8</v>
      </c>
      <c r="G5" s="18"/>
      <c r="I5" s="8" t="n">
        <v>11</v>
      </c>
      <c r="J5" s="19" t="n">
        <v>0.03255</v>
      </c>
      <c r="K5" s="19" t="n">
        <v>0.012487073105389</v>
      </c>
      <c r="L5" s="22" t="s">
        <v>21</v>
      </c>
    </row>
    <row r="6" customFormat="false" ht="15.6" hidden="false" customHeight="false" outlineLevel="0" collapsed="false">
      <c r="A6" s="8" t="n">
        <v>12</v>
      </c>
      <c r="B6" s="8" t="n">
        <v>22.1</v>
      </c>
      <c r="C6" s="7" t="n">
        <v>0.289333856117248</v>
      </c>
      <c r="D6" s="7" t="n">
        <v>0.981012658227848</v>
      </c>
      <c r="E6" s="7" t="n">
        <v>854.054054054054</v>
      </c>
      <c r="F6" s="8" t="n">
        <v>4.98</v>
      </c>
      <c r="G6" s="18"/>
      <c r="I6" s="8" t="n">
        <v>11</v>
      </c>
      <c r="J6" s="19" t="n">
        <v>0.0558</v>
      </c>
      <c r="K6" s="19" t="n">
        <v>0.0214064110377724</v>
      </c>
      <c r="L6" s="21" t="s">
        <v>22</v>
      </c>
    </row>
    <row r="7" customFormat="false" ht="15.6" hidden="false" customHeight="false" outlineLevel="0" collapsed="false">
      <c r="A7" s="8" t="n">
        <v>17</v>
      </c>
      <c r="B7" s="8" t="n">
        <v>40.1</v>
      </c>
      <c r="C7" s="7" t="n">
        <v>0.515227673717098</v>
      </c>
      <c r="D7" s="7" t="n">
        <v>0.982084690553746</v>
      </c>
      <c r="E7" s="7" t="n">
        <v>1634.06520292748</v>
      </c>
      <c r="F7" s="8" t="n">
        <v>5.74</v>
      </c>
      <c r="G7" s="18"/>
      <c r="I7" s="8" t="n">
        <v>11</v>
      </c>
      <c r="J7" s="19" t="n">
        <v>0.07905</v>
      </c>
      <c r="K7" s="19" t="n">
        <v>0.0303257489701557</v>
      </c>
      <c r="L7" s="21" t="s">
        <v>23</v>
      </c>
    </row>
    <row r="8" customFormat="false" ht="15.6" hidden="false" customHeight="false" outlineLevel="0" collapsed="false">
      <c r="A8" s="8" t="n">
        <v>20</v>
      </c>
      <c r="B8" s="8" t="n">
        <v>54.8</v>
      </c>
      <c r="C8" s="7" t="n">
        <v>0.707424419280347</v>
      </c>
      <c r="D8" s="7" t="n">
        <v>0.980855855855856</v>
      </c>
      <c r="E8" s="7" t="n">
        <v>2391.91919191919</v>
      </c>
      <c r="F8" s="8" t="n">
        <v>5.47</v>
      </c>
      <c r="G8" s="18"/>
      <c r="I8" s="8" t="n">
        <v>11</v>
      </c>
      <c r="J8" s="19" t="n">
        <v>0.093</v>
      </c>
      <c r="K8" s="19" t="n">
        <v>0.0356773517295857</v>
      </c>
      <c r="L8" s="21" t="s">
        <v>24</v>
      </c>
    </row>
    <row r="9" customFormat="false" ht="15.6" hidden="false" customHeight="false" outlineLevel="0" collapsed="false">
      <c r="A9" s="8" t="n">
        <v>21</v>
      </c>
      <c r="B9" s="8" t="n">
        <v>51.1</v>
      </c>
      <c r="C9" s="7" t="n">
        <v>0.6692766178311</v>
      </c>
      <c r="D9" s="7" t="n">
        <v>0.985576923076923</v>
      </c>
      <c r="E9" s="7" t="n">
        <v>2271.67235494881</v>
      </c>
      <c r="F9" s="8" t="n">
        <v>6.07</v>
      </c>
      <c r="G9" s="18"/>
      <c r="I9" s="8" t="n">
        <v>11</v>
      </c>
      <c r="J9" s="19" t="n">
        <v>0.09765</v>
      </c>
      <c r="K9" s="19" t="n">
        <v>0.0374612193160624</v>
      </c>
      <c r="L9" s="21" t="s">
        <v>25</v>
      </c>
    </row>
    <row r="10" customFormat="false" ht="15.6" hidden="false" customHeight="false" outlineLevel="0" collapsed="false">
      <c r="A10" s="8" t="n">
        <v>22</v>
      </c>
      <c r="B10" s="8" t="n">
        <v>52.7</v>
      </c>
      <c r="C10" s="7" t="n">
        <v>0.711349749924337</v>
      </c>
      <c r="D10" s="7" t="n">
        <v>0.984978540772532</v>
      </c>
      <c r="E10" s="7" t="n">
        <v>2454.24621461488</v>
      </c>
      <c r="F10" s="8" t="n">
        <v>5.88</v>
      </c>
      <c r="G10" s="18"/>
      <c r="I10" s="8" t="n">
        <v>11</v>
      </c>
      <c r="J10" s="19" t="n">
        <v>0.1023</v>
      </c>
      <c r="K10" s="19" t="n">
        <v>0.0392450869025391</v>
      </c>
      <c r="L10" s="21" t="s">
        <v>26</v>
      </c>
    </row>
    <row r="11" customFormat="false" ht="15.6" hidden="false" customHeight="false" outlineLevel="0" collapsed="false">
      <c r="A11" s="8" t="n">
        <v>26.7</v>
      </c>
      <c r="B11" s="8" t="n">
        <v>35.2</v>
      </c>
      <c r="C11" s="7" t="n">
        <v>0.448835528875549</v>
      </c>
      <c r="D11" s="7" t="n">
        <v>0.981203007518797</v>
      </c>
      <c r="E11" s="7" t="n">
        <v>1477.77777777778</v>
      </c>
      <c r="F11" s="8" t="n">
        <v>6.25</v>
      </c>
      <c r="G11" s="18"/>
      <c r="I11" s="8" t="n">
        <v>11</v>
      </c>
      <c r="J11" s="19" t="n">
        <v>0.124155</v>
      </c>
      <c r="K11" s="19" t="n">
        <v>0.0476292645589794</v>
      </c>
      <c r="L11" s="21" t="s">
        <v>27</v>
      </c>
    </row>
    <row r="12" customFormat="false" ht="15.6" hidden="false" customHeight="false" outlineLevel="0" collapsed="false">
      <c r="A12" s="8" t="n">
        <v>26.8</v>
      </c>
      <c r="B12" s="8" t="n">
        <v>16.1</v>
      </c>
      <c r="C12" s="7" t="n">
        <v>0.194193037478149</v>
      </c>
      <c r="D12" s="7" t="n">
        <v>0.988310308182784</v>
      </c>
      <c r="E12" s="7" t="n">
        <v>555.571955719557</v>
      </c>
      <c r="F12" s="8" t="n">
        <v>4.35</v>
      </c>
      <c r="G12" s="18"/>
      <c r="I12" s="8" t="n">
        <v>11</v>
      </c>
      <c r="J12" s="19" t="n">
        <v>0.12462</v>
      </c>
      <c r="K12" s="19" t="n">
        <v>0.0478076513176271</v>
      </c>
      <c r="L12" s="21" t="s">
        <v>28</v>
      </c>
    </row>
    <row r="13" customFormat="false" ht="15.6" hidden="false" customHeight="false" outlineLevel="0" collapsed="false">
      <c r="A13" s="8" t="n">
        <v>26.9</v>
      </c>
      <c r="B13" s="8" t="n">
        <v>7.6</v>
      </c>
      <c r="C13" s="7" t="n">
        <v>0.0853367860400789</v>
      </c>
      <c r="D13" s="7" t="n">
        <v>0.948214285714286</v>
      </c>
      <c r="E13" s="7" t="n">
        <v>164.705882352941</v>
      </c>
      <c r="F13" s="8" t="n">
        <v>3.95</v>
      </c>
      <c r="G13" s="23"/>
      <c r="H13" s="9" t="s">
        <v>29</v>
      </c>
      <c r="I13" s="8" t="n">
        <v>1</v>
      </c>
      <c r="J13" s="19" t="n">
        <v>0.125085</v>
      </c>
      <c r="K13" s="19" t="n">
        <v>0.0479860380762747</v>
      </c>
      <c r="L13" s="21" t="s">
        <v>30</v>
      </c>
    </row>
    <row r="14" customFormat="false" ht="15.6" hidden="false" customHeight="false" outlineLevel="0" collapsed="false">
      <c r="A14" s="8" t="n">
        <v>27</v>
      </c>
      <c r="B14" s="8" t="n">
        <v>7.6</v>
      </c>
      <c r="C14" s="7" t="n">
        <v>0.0831111758410851</v>
      </c>
      <c r="D14" s="7" t="n">
        <v>0.931034482758621</v>
      </c>
      <c r="E14" s="7" t="n">
        <v>165.189873417722</v>
      </c>
      <c r="F14" s="8" t="n">
        <v>1.32</v>
      </c>
      <c r="G14" s="23"/>
      <c r="I14" s="8" t="n">
        <v>1</v>
      </c>
      <c r="J14" s="19" t="n">
        <v>0.12555</v>
      </c>
      <c r="K14" s="19" t="n">
        <v>0.0481644248349224</v>
      </c>
      <c r="L14" s="21" t="s">
        <v>31</v>
      </c>
    </row>
    <row r="15" customFormat="false" ht="15.6" hidden="false" customHeight="false" outlineLevel="0" collapsed="false">
      <c r="A15" s="8" t="n">
        <v>32</v>
      </c>
      <c r="B15" s="8" t="n">
        <v>6.9</v>
      </c>
      <c r="C15" s="7" t="n">
        <v>0.0740296888370925</v>
      </c>
      <c r="D15" s="7" t="n">
        <v>0.934262948207171</v>
      </c>
      <c r="E15" s="7" t="n">
        <v>147.106227106227</v>
      </c>
      <c r="F15" s="8" t="n">
        <v>0</v>
      </c>
      <c r="G15" s="23"/>
      <c r="I15" s="8" t="n">
        <v>1</v>
      </c>
      <c r="J15" s="19" t="n">
        <v>0.1488</v>
      </c>
      <c r="K15" s="19" t="n">
        <v>0.0570837627673057</v>
      </c>
      <c r="L15" s="21" t="s">
        <v>32</v>
      </c>
    </row>
    <row r="16" customFormat="false" ht="14.4" hidden="false" customHeight="false" outlineLevel="0" collapsed="false">
      <c r="A16" s="8" t="n">
        <v>37</v>
      </c>
      <c r="B16" s="8" t="n">
        <v>7.3</v>
      </c>
      <c r="C16" s="7" t="n">
        <v>0.0761806154820245</v>
      </c>
      <c r="D16" s="7" t="n">
        <v>0.936507936507937</v>
      </c>
      <c r="E16" s="7" t="n">
        <v>156.158017041053</v>
      </c>
      <c r="F16" s="8" t="n">
        <v>1.37</v>
      </c>
      <c r="G16" s="23"/>
      <c r="I16" s="8" t="n">
        <v>1</v>
      </c>
      <c r="J16" s="19" t="n">
        <v>0.17205</v>
      </c>
      <c r="K16" s="19" t="n">
        <v>0.0660031006996891</v>
      </c>
    </row>
    <row r="17" customFormat="false" ht="14.4" hidden="false" customHeight="false" outlineLevel="0" collapsed="false">
      <c r="A17" s="8" t="n">
        <v>42</v>
      </c>
      <c r="B17" s="8" t="n">
        <v>7.6</v>
      </c>
      <c r="C17" s="7" t="n">
        <v>0.0803321368713554</v>
      </c>
      <c r="D17" s="7" t="n">
        <v>0.93728813559322</v>
      </c>
      <c r="E17" s="7" t="n">
        <v>172.262773722628</v>
      </c>
      <c r="F17" s="8" t="n">
        <v>1.32</v>
      </c>
      <c r="G17" s="23"/>
      <c r="I17" s="8" t="n">
        <v>1</v>
      </c>
      <c r="J17" s="19" t="n">
        <v>0.208673684210526</v>
      </c>
      <c r="K17" s="19" t="n">
        <v>0.069842032373445</v>
      </c>
    </row>
    <row r="18" customFormat="false" ht="14.4" hidden="false" customHeight="false" outlineLevel="0" collapsed="false">
      <c r="A18" s="8" t="n">
        <v>47</v>
      </c>
      <c r="B18" s="8" t="n">
        <v>7.2</v>
      </c>
      <c r="C18" s="7" t="n">
        <v>0.0766833163508725</v>
      </c>
      <c r="D18" s="7" t="n">
        <v>0.931034482758621</v>
      </c>
      <c r="E18" s="7" t="n">
        <v>167.751265365148</v>
      </c>
      <c r="F18" s="8" t="n">
        <v>1.39</v>
      </c>
      <c r="G18" s="23"/>
      <c r="I18" s="8" t="n">
        <v>1</v>
      </c>
      <c r="J18" s="19" t="n">
        <v>0.265357894736842</v>
      </c>
      <c r="K18" s="19" t="n">
        <v>0.0660813588037251</v>
      </c>
    </row>
    <row r="19" customFormat="false" ht="14.4" hidden="false" customHeight="false" outlineLevel="0" collapsed="false">
      <c r="A19" s="8" t="n">
        <v>52</v>
      </c>
      <c r="B19" s="8" t="n">
        <v>7.8</v>
      </c>
      <c r="C19" s="7" t="n">
        <v>0.0779525867253105</v>
      </c>
      <c r="D19" s="7" t="n">
        <v>0.939393939393939</v>
      </c>
      <c r="E19" s="7" t="n">
        <v>172.127139364303</v>
      </c>
      <c r="F19" s="8" t="n">
        <v>1.28</v>
      </c>
      <c r="G19" s="23"/>
      <c r="I19" s="8" t="n">
        <v>1</v>
      </c>
      <c r="J19" s="19" t="n">
        <v>0.322042105263158</v>
      </c>
      <c r="K19" s="19" t="n">
        <v>0.0623550293326736</v>
      </c>
    </row>
    <row r="20" customFormat="false" ht="14.4" hidden="false" customHeight="false" outlineLevel="0" collapsed="false">
      <c r="A20" s="8" t="n">
        <v>57</v>
      </c>
      <c r="B20" s="8" t="n">
        <v>8</v>
      </c>
      <c r="C20" s="7" t="n">
        <v>0.0865966213400363</v>
      </c>
      <c r="D20" s="7" t="n">
        <v>0.933534743202417</v>
      </c>
      <c r="E20" s="7" t="n">
        <v>204.636785162287</v>
      </c>
      <c r="F20" s="8" t="n">
        <v>1.25</v>
      </c>
      <c r="G20" s="23"/>
      <c r="I20" s="8" t="n">
        <v>1</v>
      </c>
      <c r="J20" s="19" t="n">
        <v>0.378726315789474</v>
      </c>
      <c r="K20" s="19" t="n">
        <v>0.0586695882996389</v>
      </c>
    </row>
    <row r="21" customFormat="false" ht="14.4" hidden="false" customHeight="false" outlineLevel="0" collapsed="false">
      <c r="A21" s="8" t="n">
        <v>62</v>
      </c>
      <c r="B21" s="8" t="n">
        <v>7.6</v>
      </c>
      <c r="C21" s="7" t="n">
        <v>0.0754248354821257</v>
      </c>
      <c r="D21" s="7" t="n">
        <v>0.936991869918699</v>
      </c>
      <c r="E21" s="7" t="n">
        <v>160.39119804401</v>
      </c>
      <c r="F21" s="8" t="n">
        <v>1.32</v>
      </c>
      <c r="G21" s="23"/>
      <c r="I21" s="8" t="n">
        <v>1</v>
      </c>
      <c r="J21" s="19" t="n">
        <v>0.435410526315789</v>
      </c>
      <c r="K21" s="19" t="n">
        <v>0.055033250911229</v>
      </c>
    </row>
    <row r="22" customFormat="false" ht="14.4" hidden="false" customHeight="false" outlineLevel="0" collapsed="false">
      <c r="A22" s="8" t="n">
        <v>67</v>
      </c>
      <c r="B22" s="8" t="n">
        <v>8.2</v>
      </c>
      <c r="C22" s="7" t="n">
        <v>0.0766272114335527</v>
      </c>
      <c r="D22" s="7" t="n">
        <v>0.944649446494465</v>
      </c>
      <c r="E22" s="7" t="n">
        <v>174.416733708769</v>
      </c>
      <c r="F22" s="8" t="n">
        <v>1.22</v>
      </c>
      <c r="G22" s="23"/>
      <c r="I22" s="8" t="n">
        <v>1</v>
      </c>
      <c r="J22" s="19" t="n">
        <v>0.492094736842105</v>
      </c>
      <c r="K22" s="19" t="n">
        <v>0.0514564284313055</v>
      </c>
    </row>
    <row r="23" customFormat="false" ht="14.4" hidden="false" customHeight="false" outlineLevel="0" collapsed="false">
      <c r="A23" s="8" t="n">
        <v>72</v>
      </c>
      <c r="B23" s="8" t="n">
        <v>8.4</v>
      </c>
      <c r="C23" s="7" t="n">
        <v>0.0781257349852359</v>
      </c>
      <c r="D23" s="7" t="n">
        <v>0.942652329749104</v>
      </c>
      <c r="E23" s="7" t="n">
        <v>182.50204415372</v>
      </c>
      <c r="F23" s="8" t="n">
        <v>1.19</v>
      </c>
      <c r="G23" s="23"/>
      <c r="H23" s="9" t="s">
        <v>33</v>
      </c>
      <c r="I23" s="8" t="n">
        <v>1</v>
      </c>
      <c r="J23" s="19" t="n">
        <v>0.548778947368421</v>
      </c>
      <c r="K23" s="19" t="n">
        <v>0.0479524405467797</v>
      </c>
    </row>
    <row r="24" customFormat="false" ht="14.4" hidden="false" customHeight="false" outlineLevel="0" collapsed="false">
      <c r="A24" s="8" t="n">
        <v>77</v>
      </c>
      <c r="B24" s="8" t="n">
        <v>9</v>
      </c>
      <c r="C24" s="7" t="n">
        <v>0.0837701631226356</v>
      </c>
      <c r="D24" s="7" t="n">
        <v>0.933006535947712</v>
      </c>
      <c r="E24" s="7" t="n">
        <v>193.364928909953</v>
      </c>
      <c r="F24" s="8" t="n">
        <v>1.11</v>
      </c>
      <c r="G24" s="23"/>
      <c r="I24" s="8" t="n">
        <v>1</v>
      </c>
      <c r="J24" s="19" t="n">
        <v>0.605463157894737</v>
      </c>
      <c r="K24" s="19" t="n">
        <v>0.0445384809834984</v>
      </c>
    </row>
    <row r="25" customFormat="false" ht="14.4" hidden="false" customHeight="false" outlineLevel="0" collapsed="false">
      <c r="A25" s="8" t="n">
        <v>82</v>
      </c>
      <c r="B25" s="8" t="n">
        <v>8.8</v>
      </c>
      <c r="C25" s="7" t="n">
        <v>0.0890015559927203</v>
      </c>
      <c r="D25" s="7" t="n">
        <v>0.937685459940653</v>
      </c>
      <c r="E25" s="7" t="n">
        <v>206.748466257669</v>
      </c>
      <c r="F25" s="8" t="n">
        <v>2.27</v>
      </c>
      <c r="G25" s="23"/>
      <c r="H25" s="9" t="s">
        <v>29</v>
      </c>
      <c r="I25" s="8" t="n">
        <v>1</v>
      </c>
      <c r="J25" s="19" t="n">
        <v>0.662147368421053</v>
      </c>
      <c r="K25" s="19" t="n">
        <v>0.0412369158483157</v>
      </c>
    </row>
    <row r="26" customFormat="false" ht="14.4" hidden="false" customHeight="false" outlineLevel="0" collapsed="false">
      <c r="A26" s="8" t="n">
        <v>86</v>
      </c>
      <c r="B26" s="8" t="n">
        <v>8.8</v>
      </c>
      <c r="C26" s="7" t="n">
        <v>0.0824210732368473</v>
      </c>
      <c r="D26" s="7" t="n">
        <v>0.942901234567901</v>
      </c>
      <c r="E26" s="7" t="n">
        <v>197.711670480549</v>
      </c>
      <c r="F26" s="8" t="n">
        <v>2.27</v>
      </c>
      <c r="G26" s="23"/>
      <c r="H26" s="9" t="s">
        <v>34</v>
      </c>
      <c r="I26" s="8" t="n">
        <v>1</v>
      </c>
      <c r="J26" s="19" t="n">
        <v>0.707494736842105</v>
      </c>
      <c r="K26" s="19" t="n">
        <v>0.0386959580525895</v>
      </c>
    </row>
    <row r="27" customFormat="false" ht="14.4" hidden="false" customHeight="false" outlineLevel="0" collapsed="false">
      <c r="A27" s="8" t="n">
        <v>87</v>
      </c>
      <c r="B27" s="8" t="n">
        <v>8.9</v>
      </c>
      <c r="C27" s="7" t="n">
        <v>0.0839748411375952</v>
      </c>
      <c r="D27" s="7" t="n">
        <v>0.945544554455446</v>
      </c>
      <c r="E27" s="7" t="n">
        <v>193.764988009592</v>
      </c>
      <c r="F27" s="8" t="n">
        <v>2.25</v>
      </c>
      <c r="G27" s="23"/>
      <c r="I27" s="8" t="n">
        <v>1</v>
      </c>
      <c r="J27" s="19" t="n">
        <v>0.718831578947368</v>
      </c>
      <c r="K27" s="19" t="n">
        <v>0.0380769927316129</v>
      </c>
    </row>
    <row r="28" customFormat="false" ht="14.4" hidden="false" customHeight="false" outlineLevel="0" collapsed="false">
      <c r="A28" s="8" t="n">
        <v>92</v>
      </c>
      <c r="B28" s="8" t="n">
        <v>9.1</v>
      </c>
      <c r="C28" s="7" t="n">
        <v>0.0918669211148784</v>
      </c>
      <c r="D28" s="7" t="n">
        <v>0.944444444444444</v>
      </c>
      <c r="E28" s="7" t="n">
        <v>216.666666666667</v>
      </c>
      <c r="F28" s="8" t="n">
        <v>2.2</v>
      </c>
      <c r="G28" s="23"/>
      <c r="H28" s="9" t="s">
        <v>29</v>
      </c>
      <c r="I28" s="8" t="n">
        <v>1</v>
      </c>
      <c r="J28" s="19" t="n">
        <v>0.775515789473684</v>
      </c>
      <c r="K28" s="19" t="n">
        <v>0.0350969903086311</v>
      </c>
    </row>
    <row r="29" customFormat="false" ht="14.4" hidden="false" customHeight="false" outlineLevel="0" collapsed="false">
      <c r="A29" s="8" t="n">
        <v>97</v>
      </c>
      <c r="B29" s="8" t="n">
        <v>11.6</v>
      </c>
      <c r="C29" s="7" t="n">
        <v>0.105393943262432</v>
      </c>
      <c r="D29" s="7" t="n">
        <v>0.956762749445676</v>
      </c>
      <c r="E29" s="7" t="n">
        <v>267.655786350148</v>
      </c>
      <c r="F29" s="8" t="n">
        <v>1.72</v>
      </c>
      <c r="G29" s="23"/>
      <c r="I29" s="8" t="n">
        <v>1</v>
      </c>
      <c r="J29" s="19" t="n">
        <v>0.8322</v>
      </c>
      <c r="K29" s="19" t="n">
        <v>0.032346673529184</v>
      </c>
    </row>
    <row r="30" customFormat="false" ht="14.4" hidden="false" customHeight="false" outlineLevel="0" collapsed="false">
      <c r="A30" s="8" t="n">
        <v>102</v>
      </c>
      <c r="B30" s="8" t="n">
        <v>12.6</v>
      </c>
      <c r="C30" s="7" t="n">
        <v>0.120725102435611</v>
      </c>
      <c r="D30" s="7" t="n">
        <v>0.95482546201232</v>
      </c>
      <c r="E30" s="7" t="n">
        <v>281.50289017341</v>
      </c>
      <c r="F30" s="8" t="n">
        <v>0.79</v>
      </c>
      <c r="G30" s="23"/>
      <c r="I30" s="8" t="n">
        <v>1</v>
      </c>
      <c r="J30" s="19" t="n">
        <v>0.888884210526316</v>
      </c>
      <c r="K30" s="19" t="n">
        <v>0.029889514123212</v>
      </c>
    </row>
    <row r="31" customFormat="false" ht="14.4" hidden="false" customHeight="false" outlineLevel="0" collapsed="false">
      <c r="A31" s="8" t="n">
        <v>107</v>
      </c>
      <c r="B31" s="8" t="n">
        <v>12.3</v>
      </c>
      <c r="C31" s="7" t="n">
        <v>0.111004407313146</v>
      </c>
      <c r="D31" s="7" t="n">
        <v>0.952731092436975</v>
      </c>
      <c r="E31" s="7" t="n">
        <v>277.956204379562</v>
      </c>
      <c r="F31" s="8" t="n">
        <v>1.63</v>
      </c>
      <c r="G31" s="23"/>
      <c r="I31" s="8" t="n">
        <v>1</v>
      </c>
      <c r="J31" s="19" t="n">
        <v>0.945568421052632</v>
      </c>
      <c r="K31" s="19" t="n">
        <v>0.0278033456094475</v>
      </c>
    </row>
    <row r="32" customFormat="false" ht="14.4" hidden="false" customHeight="false" outlineLevel="0" collapsed="false">
      <c r="A32" s="8" t="n">
        <v>112</v>
      </c>
      <c r="B32" s="8" t="n">
        <v>11.9</v>
      </c>
      <c r="C32" s="7" t="n">
        <v>0.107802978980265</v>
      </c>
      <c r="D32" s="7" t="n">
        <v>0.944964871194379</v>
      </c>
      <c r="E32" s="7" t="n">
        <v>252.10332103321</v>
      </c>
      <c r="F32" s="8" t="n">
        <v>1.68</v>
      </c>
      <c r="G32" s="23"/>
      <c r="I32" s="8" t="n">
        <v>1</v>
      </c>
      <c r="J32" s="19" t="n">
        <v>1.00225263157895</v>
      </c>
      <c r="K32" s="19" t="n">
        <v>0.0261770167527487</v>
      </c>
    </row>
    <row r="33" customFormat="false" ht="14.4" hidden="false" customHeight="false" outlineLevel="0" collapsed="false">
      <c r="A33" s="8" t="n">
        <v>115.6</v>
      </c>
      <c r="B33" s="8" t="n">
        <v>31.6</v>
      </c>
      <c r="C33" s="7" t="n">
        <v>0.379371842054856</v>
      </c>
      <c r="D33" s="7" t="n">
        <v>0.981958762886598</v>
      </c>
      <c r="E33" s="7" t="n">
        <v>1153.90334572491</v>
      </c>
      <c r="F33" s="8" t="n">
        <v>4.43</v>
      </c>
      <c r="G33" s="24"/>
      <c r="H33" s="9" t="s">
        <v>35</v>
      </c>
      <c r="I33" s="25" t="n">
        <v>4</v>
      </c>
      <c r="J33" s="19" t="n">
        <v>1.04306526315789</v>
      </c>
      <c r="K33" s="19" t="n">
        <v>0.0253415301269892</v>
      </c>
    </row>
    <row r="34" customFormat="false" ht="14.4" hidden="false" customHeight="false" outlineLevel="0" collapsed="false">
      <c r="A34" s="8" t="n">
        <v>115.7</v>
      </c>
      <c r="B34" s="8" t="n">
        <v>33.4</v>
      </c>
      <c r="C34" s="7" t="n">
        <v>0.397213532139204</v>
      </c>
      <c r="D34" s="7" t="n">
        <v>0.971291866028708</v>
      </c>
      <c r="E34" s="7" t="n">
        <v>1247.76119402985</v>
      </c>
      <c r="F34" s="8" t="n">
        <v>5.39</v>
      </c>
      <c r="G34" s="24"/>
      <c r="I34" s="25" t="n">
        <v>4</v>
      </c>
      <c r="J34" s="19" t="n">
        <v>1.04419894736842</v>
      </c>
      <c r="K34" s="19" t="n">
        <v>0.0253226875752831</v>
      </c>
    </row>
    <row r="35" customFormat="false" ht="14.4" hidden="false" customHeight="false" outlineLevel="0" collapsed="false">
      <c r="A35" s="8" t="n">
        <v>115.8</v>
      </c>
      <c r="B35" s="8" t="n">
        <v>30.1</v>
      </c>
      <c r="C35" s="7" t="n">
        <v>0.354374536310865</v>
      </c>
      <c r="D35" s="7" t="n">
        <v>0.973821989528796</v>
      </c>
      <c r="E35" s="7" t="n">
        <v>1125.18409425626</v>
      </c>
      <c r="F35" s="8" t="n">
        <v>5.32</v>
      </c>
      <c r="G35" s="24"/>
      <c r="I35" s="25" t="n">
        <v>4</v>
      </c>
      <c r="J35" s="19" t="n">
        <v>1.04533263157895</v>
      </c>
      <c r="K35" s="19" t="n">
        <v>0.0253040884004199</v>
      </c>
    </row>
    <row r="36" customFormat="false" ht="14.4" hidden="false" customHeight="false" outlineLevel="0" collapsed="false">
      <c r="A36" s="8" t="n">
        <v>116</v>
      </c>
      <c r="B36" s="8" t="n">
        <v>29.8</v>
      </c>
      <c r="C36" s="7" t="n">
        <v>0.350137838837513</v>
      </c>
      <c r="D36" s="7" t="n">
        <v>0.978142076502732</v>
      </c>
      <c r="E36" s="7" t="n">
        <v>1090.09679821296</v>
      </c>
      <c r="F36" s="8" t="n">
        <v>2.35</v>
      </c>
      <c r="G36" s="24"/>
      <c r="I36" s="25" t="n">
        <v>4</v>
      </c>
      <c r="J36" s="19" t="n">
        <v>1.0476</v>
      </c>
      <c r="K36" s="19" t="n">
        <v>0.0252676223239492</v>
      </c>
    </row>
    <row r="37" customFormat="false" ht="14.4" hidden="false" customHeight="false" outlineLevel="0" collapsed="false">
      <c r="A37" s="8" t="n">
        <v>116.8</v>
      </c>
      <c r="B37" s="8" t="n">
        <v>16</v>
      </c>
      <c r="C37" s="7" t="n">
        <v>0.184263729497885</v>
      </c>
      <c r="D37" s="7" t="n">
        <v>0.974246231155779</v>
      </c>
      <c r="E37" s="7" t="n">
        <v>471.005917159763</v>
      </c>
      <c r="F37" s="8" t="n">
        <v>4.37</v>
      </c>
      <c r="G37" s="24"/>
      <c r="I37" s="25" t="n">
        <v>4</v>
      </c>
      <c r="J37" s="19" t="n">
        <v>1.05666947368421</v>
      </c>
      <c r="K37" s="19" t="n">
        <v>0.0251315977551494</v>
      </c>
    </row>
    <row r="38" customFormat="false" ht="14.4" hidden="false" customHeight="false" outlineLevel="0" collapsed="false">
      <c r="A38" s="8" t="n">
        <v>117</v>
      </c>
      <c r="B38" s="8" t="n">
        <v>17.8</v>
      </c>
      <c r="C38" s="7" t="n">
        <v>0.198606766069602</v>
      </c>
      <c r="D38" s="7" t="n">
        <v>0.974945533769063</v>
      </c>
      <c r="E38" s="7" t="n">
        <v>548.059701492537</v>
      </c>
      <c r="F38" s="8" t="n">
        <v>2.81</v>
      </c>
      <c r="G38" s="24"/>
      <c r="I38" s="25" t="n">
        <v>4</v>
      </c>
      <c r="J38" s="19" t="n">
        <v>1.05893684210526</v>
      </c>
      <c r="K38" s="19" t="n">
        <v>0.0251000715438743</v>
      </c>
    </row>
    <row r="39" customFormat="false" ht="14.4" hidden="false" customHeight="false" outlineLevel="0" collapsed="false">
      <c r="A39" s="8" t="n">
        <v>118.8</v>
      </c>
      <c r="B39" s="8" t="n">
        <v>17</v>
      </c>
      <c r="C39" s="7" t="n">
        <v>0.175806753216864</v>
      </c>
      <c r="D39" s="7" t="n">
        <v>0.98005148005148</v>
      </c>
      <c r="E39" s="7" t="n">
        <v>496.485623003195</v>
      </c>
      <c r="F39" s="8" t="n">
        <v>3.53</v>
      </c>
      <c r="G39" s="23"/>
      <c r="H39" s="9" t="s">
        <v>29</v>
      </c>
      <c r="I39" s="25" t="n">
        <v>1</v>
      </c>
      <c r="J39" s="19" t="n">
        <v>1.07934315789474</v>
      </c>
      <c r="K39" s="19" t="n">
        <v>0.0248617357077095</v>
      </c>
    </row>
    <row r="40" customFormat="false" ht="14.4" hidden="false" customHeight="false" outlineLevel="0" collapsed="false">
      <c r="A40" s="8" t="n">
        <v>119</v>
      </c>
      <c r="B40" s="8" t="n">
        <v>18</v>
      </c>
      <c r="C40" s="7" t="n">
        <v>0.190689404107995</v>
      </c>
      <c r="D40" s="7" t="n">
        <v>0.967153284671533</v>
      </c>
      <c r="E40" s="7" t="n">
        <v>542.574257425743</v>
      </c>
      <c r="F40" s="8" t="n">
        <v>0.56</v>
      </c>
      <c r="G40" s="23"/>
      <c r="I40" s="25" t="n">
        <v>1</v>
      </c>
      <c r="J40" s="19" t="n">
        <v>1.08161052631579</v>
      </c>
      <c r="K40" s="19" t="n">
        <v>0.0248403575554779</v>
      </c>
    </row>
    <row r="41" customFormat="false" ht="14.4" hidden="false" customHeight="false" outlineLevel="0" collapsed="false">
      <c r="A41" s="8" t="n">
        <v>123.8</v>
      </c>
      <c r="B41" s="8" t="n">
        <v>14.8</v>
      </c>
      <c r="C41" s="7" t="n">
        <v>0.1255977489458</v>
      </c>
      <c r="D41" s="7" t="n">
        <v>0.968590831918506</v>
      </c>
      <c r="E41" s="7" t="n">
        <v>336.091298145506</v>
      </c>
      <c r="F41" s="8" t="n">
        <v>1.35</v>
      </c>
      <c r="G41" s="23"/>
      <c r="I41" s="25" t="n">
        <v>1</v>
      </c>
      <c r="J41" s="19" t="n">
        <v>1.13602736842105</v>
      </c>
      <c r="K41" s="19" t="n">
        <v>0.0246409149300596</v>
      </c>
    </row>
    <row r="42" customFormat="false" ht="14.4" hidden="false" customHeight="false" outlineLevel="0" collapsed="false">
      <c r="A42" s="8" t="n">
        <v>124</v>
      </c>
      <c r="B42" s="8" t="n">
        <v>15.2</v>
      </c>
      <c r="C42" s="7" t="n">
        <v>0.128250578311734</v>
      </c>
      <c r="D42" s="7" t="n">
        <v>0.969827586206897</v>
      </c>
      <c r="E42" s="7" t="n">
        <v>337.946103423161</v>
      </c>
      <c r="F42" s="8" t="n">
        <v>1.97</v>
      </c>
      <c r="G42" s="23"/>
      <c r="I42" s="25" t="n">
        <v>1</v>
      </c>
      <c r="J42" s="19" t="n">
        <v>1.13829473684211</v>
      </c>
      <c r="K42" s="19" t="n">
        <v>0.0246457874277121</v>
      </c>
    </row>
    <row r="43" customFormat="false" ht="14.4" hidden="false" customHeight="false" outlineLevel="0" collapsed="false">
      <c r="A43" s="8" t="n">
        <v>130</v>
      </c>
      <c r="B43" s="8" t="n">
        <v>19.8</v>
      </c>
      <c r="C43" s="7" t="n">
        <v>0.216090766765672</v>
      </c>
      <c r="D43" s="7" t="n">
        <v>0.976</v>
      </c>
      <c r="E43" s="7" t="n">
        <v>575.953923686105</v>
      </c>
      <c r="F43" s="8" t="n">
        <v>3.03</v>
      </c>
      <c r="G43" s="23"/>
      <c r="I43" s="25" t="n">
        <v>1</v>
      </c>
      <c r="J43" s="19" t="n">
        <v>1.20631578947368</v>
      </c>
      <c r="K43" s="19" t="n">
        <v>0.0252754687348924</v>
      </c>
    </row>
    <row r="44" customFormat="false" ht="14.4" hidden="false" customHeight="false" outlineLevel="0" collapsed="false">
      <c r="A44" s="8" t="n">
        <v>134.8</v>
      </c>
      <c r="B44" s="8" t="n">
        <v>28.3</v>
      </c>
      <c r="C44" s="7" t="n">
        <v>0.347870815050913</v>
      </c>
      <c r="D44" s="7" t="n">
        <v>0.877697841726619</v>
      </c>
      <c r="E44" s="7" t="n">
        <v>826.151560178306</v>
      </c>
      <c r="F44" s="8" t="n">
        <v>6.36</v>
      </c>
      <c r="G44" s="24"/>
      <c r="H44" s="9" t="s">
        <v>36</v>
      </c>
      <c r="I44" s="25" t="n">
        <v>4</v>
      </c>
      <c r="J44" s="19" t="n">
        <v>1.26073263157895</v>
      </c>
      <c r="K44" s="19" t="n">
        <v>0.0264151960975746</v>
      </c>
    </row>
    <row r="45" customFormat="false" ht="14.4" hidden="false" customHeight="false" outlineLevel="0" collapsed="false">
      <c r="A45" s="8" t="n">
        <v>135</v>
      </c>
      <c r="B45" s="8" t="n">
        <v>29.3</v>
      </c>
      <c r="C45" s="7" t="n">
        <v>0.364019648200484</v>
      </c>
      <c r="D45" s="7" t="n">
        <v>0.978658536585366</v>
      </c>
      <c r="E45" s="7" t="n">
        <v>968.265682656826</v>
      </c>
      <c r="F45" s="8" t="n">
        <v>6.14</v>
      </c>
      <c r="G45" s="24"/>
      <c r="I45" s="25" t="n">
        <v>4</v>
      </c>
      <c r="J45" s="19" t="n">
        <v>1.263</v>
      </c>
      <c r="K45" s="19" t="n">
        <v>0.0264739239324558</v>
      </c>
    </row>
    <row r="46" customFormat="false" ht="14.4" hidden="false" customHeight="false" outlineLevel="0" collapsed="false">
      <c r="A46" s="8" t="n">
        <v>137</v>
      </c>
      <c r="B46" s="8" t="n">
        <v>20.7</v>
      </c>
      <c r="C46" s="7" t="n">
        <v>0.222812555703139</v>
      </c>
      <c r="D46" s="7" t="n">
        <v>0.975557917109458</v>
      </c>
      <c r="E46" s="7" t="n">
        <v>540.804597701149</v>
      </c>
      <c r="F46" s="8" t="n">
        <v>5.8</v>
      </c>
      <c r="G46" s="24"/>
      <c r="I46" s="25" t="n">
        <v>4</v>
      </c>
      <c r="J46" s="19" t="n">
        <v>1.28115841584158</v>
      </c>
      <c r="K46" s="19" t="n">
        <v>0.0260977900401022</v>
      </c>
    </row>
    <row r="47" customFormat="false" ht="14.4" hidden="false" customHeight="false" outlineLevel="0" collapsed="false">
      <c r="A47" s="8" t="n">
        <v>140</v>
      </c>
      <c r="B47" s="8" t="n">
        <v>18</v>
      </c>
      <c r="C47" s="7" t="n">
        <v>0.168925042231261</v>
      </c>
      <c r="D47" s="7" t="n">
        <v>0.975100942126514</v>
      </c>
      <c r="E47" s="7" t="n">
        <v>430.724637681159</v>
      </c>
      <c r="F47" s="8" t="n">
        <v>0.56</v>
      </c>
      <c r="G47" s="24"/>
      <c r="I47" s="25" t="n">
        <v>4</v>
      </c>
      <c r="J47" s="19" t="n">
        <v>1.30839603960396</v>
      </c>
      <c r="K47" s="19" t="n">
        <v>0.0262071536431349</v>
      </c>
    </row>
    <row r="48" customFormat="false" ht="14.4" hidden="false" customHeight="false" outlineLevel="0" collapsed="false">
      <c r="A48" s="8" t="n">
        <v>145</v>
      </c>
      <c r="B48" s="8" t="n">
        <v>16.6</v>
      </c>
      <c r="C48" s="7" t="n">
        <v>0.119750995188714</v>
      </c>
      <c r="D48" s="7" t="n">
        <v>0.969369369369369</v>
      </c>
      <c r="E48" s="7" t="n">
        <v>342.857142857143</v>
      </c>
      <c r="F48" s="8" t="n">
        <v>1.2</v>
      </c>
      <c r="G48" s="23"/>
      <c r="H48" s="9" t="s">
        <v>29</v>
      </c>
      <c r="I48" s="25" t="n">
        <v>1</v>
      </c>
      <c r="J48" s="19" t="n">
        <v>1.35379207920792</v>
      </c>
      <c r="K48" s="19" t="n">
        <v>0.0281193651501604</v>
      </c>
    </row>
    <row r="49" customFormat="false" ht="14.4" hidden="false" customHeight="false" outlineLevel="0" collapsed="false">
      <c r="A49" s="8" t="n">
        <v>149</v>
      </c>
      <c r="B49" s="8" t="n">
        <v>18.7</v>
      </c>
      <c r="C49" s="7" t="n">
        <v>0.143032858515326</v>
      </c>
      <c r="D49" s="7" t="n">
        <v>0.97700296735905</v>
      </c>
      <c r="E49" s="7" t="n">
        <v>393.289569657184</v>
      </c>
      <c r="F49" s="8" t="n">
        <v>1.6</v>
      </c>
      <c r="G49" s="23"/>
      <c r="I49" s="25" t="n">
        <v>1</v>
      </c>
      <c r="J49" s="19" t="n">
        <v>1.39010891089109</v>
      </c>
      <c r="K49" s="19" t="n">
        <v>0.0309632162611706</v>
      </c>
    </row>
    <row r="50" customFormat="false" ht="14.4" hidden="false" customHeight="false" outlineLevel="0" collapsed="false">
      <c r="A50" s="8" t="n">
        <v>152</v>
      </c>
      <c r="B50" s="8" t="n">
        <v>18.4</v>
      </c>
      <c r="C50" s="7" t="n">
        <v>0.140585515240056</v>
      </c>
      <c r="D50" s="7" t="n">
        <v>0.979773462783172</v>
      </c>
      <c r="E50" s="7" t="n">
        <v>385.948477751756</v>
      </c>
      <c r="F50" s="8" t="n">
        <v>1.63</v>
      </c>
      <c r="G50" s="23"/>
      <c r="I50" s="25" t="n">
        <v>1</v>
      </c>
      <c r="J50" s="19" t="n">
        <v>1.41734653465347</v>
      </c>
      <c r="K50" s="19" t="n">
        <v>0.033678941148921</v>
      </c>
    </row>
    <row r="51" customFormat="false" ht="14.4" hidden="false" customHeight="false" outlineLevel="0" collapsed="false">
      <c r="A51" s="8" t="n">
        <v>156</v>
      </c>
      <c r="B51" s="8" t="n">
        <v>15.8</v>
      </c>
      <c r="C51" s="7" t="n">
        <v>0.111722527930632</v>
      </c>
      <c r="D51" s="7" t="n">
        <v>0.971276595744681</v>
      </c>
      <c r="E51" s="7" t="n">
        <v>313.333333333333</v>
      </c>
      <c r="F51" s="8" t="n">
        <v>1.27</v>
      </c>
      <c r="G51" s="23"/>
      <c r="I51" s="25" t="n">
        <v>1</v>
      </c>
      <c r="J51" s="19" t="n">
        <v>1.45366336633663</v>
      </c>
      <c r="K51" s="19" t="n">
        <v>0.0378732516066652</v>
      </c>
    </row>
    <row r="52" customFormat="false" ht="14.4" hidden="false" customHeight="false" outlineLevel="0" collapsed="false">
      <c r="A52" s="8" t="n">
        <v>160</v>
      </c>
      <c r="B52" s="8" t="n">
        <v>15.7</v>
      </c>
      <c r="C52" s="7" t="n">
        <v>0.11168374885117</v>
      </c>
      <c r="D52" s="7" t="n">
        <v>0.981854838709677</v>
      </c>
      <c r="E52" s="7" t="n">
        <v>307.596899224806</v>
      </c>
      <c r="F52" s="8" t="n">
        <v>0</v>
      </c>
      <c r="G52" s="23"/>
      <c r="I52" s="25" t="n">
        <v>1</v>
      </c>
      <c r="J52" s="19" t="n">
        <v>1.4899801980198</v>
      </c>
      <c r="K52" s="19" t="n">
        <v>0.0425438047622225</v>
      </c>
    </row>
    <row r="53" customFormat="false" ht="14.4" hidden="false" customHeight="false" outlineLevel="0" collapsed="false">
      <c r="A53" s="8" t="n">
        <v>165</v>
      </c>
      <c r="B53" s="8" t="n">
        <v>17.3</v>
      </c>
      <c r="C53" s="7" t="n">
        <v>0.118520798860969</v>
      </c>
      <c r="D53" s="7" t="n">
        <v>0.969369369369369</v>
      </c>
      <c r="E53" s="7" t="n">
        <v>341.538461538462</v>
      </c>
      <c r="F53" s="8" t="n">
        <v>1.16</v>
      </c>
      <c r="G53" s="23"/>
      <c r="I53" s="25" t="n">
        <v>1</v>
      </c>
      <c r="J53" s="19" t="n">
        <v>1.53537623762376</v>
      </c>
      <c r="K53" s="19" t="n">
        <v>0.0488426993596616</v>
      </c>
    </row>
    <row r="54" customFormat="false" ht="14.4" hidden="false" customHeight="false" outlineLevel="0" collapsed="false">
      <c r="A54" s="8" t="n">
        <v>168</v>
      </c>
      <c r="B54" s="8" t="n">
        <v>21.4</v>
      </c>
      <c r="C54" s="7" t="n">
        <v>0.141833368791676</v>
      </c>
      <c r="D54" s="7" t="n">
        <v>0.988405797101449</v>
      </c>
      <c r="E54" s="7" t="n">
        <v>422.988505747126</v>
      </c>
      <c r="F54" s="8" t="n">
        <v>0.47</v>
      </c>
      <c r="G54" s="23"/>
      <c r="I54" s="25" t="n">
        <v>1</v>
      </c>
      <c r="J54" s="19" t="n">
        <v>1.56261386138614</v>
      </c>
      <c r="K54" s="19" t="n">
        <v>0.0527977241414806</v>
      </c>
    </row>
    <row r="55" customFormat="false" ht="14.4" hidden="false" customHeight="false" outlineLevel="0" collapsed="false">
      <c r="A55" s="8" t="n">
        <v>173</v>
      </c>
      <c r="B55" s="8" t="n">
        <v>24.6</v>
      </c>
      <c r="C55" s="7" t="n">
        <v>0.166150652608835</v>
      </c>
      <c r="D55" s="7" t="n">
        <v>0.98162583518931</v>
      </c>
      <c r="E55" s="7" t="n">
        <v>516.46297627606</v>
      </c>
      <c r="F55" s="8" t="n">
        <v>1.22</v>
      </c>
      <c r="G55" s="23"/>
      <c r="I55" s="25" t="n">
        <v>1</v>
      </c>
      <c r="J55" s="19" t="n">
        <v>1.6080099009901</v>
      </c>
      <c r="K55" s="19" t="n">
        <v>0.0595981014521409</v>
      </c>
    </row>
    <row r="56" customFormat="false" ht="14.4" hidden="false" customHeight="false" outlineLevel="0" collapsed="false">
      <c r="A56" s="8" t="n">
        <v>177</v>
      </c>
      <c r="B56" s="8" t="n">
        <v>26.1</v>
      </c>
      <c r="C56" s="7" t="n">
        <v>0.177383716385172</v>
      </c>
      <c r="D56" s="7" t="n">
        <v>0.987128712871287</v>
      </c>
      <c r="E56" s="7" t="n">
        <v>566.222845129643</v>
      </c>
      <c r="F56" s="8" t="n">
        <v>0.77</v>
      </c>
      <c r="G56" s="23"/>
      <c r="I56" s="25" t="n">
        <v>1</v>
      </c>
      <c r="J56" s="19" t="n">
        <v>1.64432673267327</v>
      </c>
      <c r="K56" s="19" t="n">
        <v>0.0651791066503135</v>
      </c>
    </row>
    <row r="57" customFormat="false" ht="14.4" hidden="false" customHeight="false" outlineLevel="0" collapsed="false">
      <c r="A57" s="8" t="n">
        <v>187</v>
      </c>
      <c r="B57" s="8" t="n">
        <v>28.3</v>
      </c>
      <c r="C57" s="7" t="n">
        <v>0.196843984122239</v>
      </c>
      <c r="D57" s="7" t="n">
        <v>0.975714285714286</v>
      </c>
      <c r="E57" s="7" t="n">
        <v>621.301775147929</v>
      </c>
      <c r="F57" s="8" t="n">
        <v>1.41</v>
      </c>
      <c r="G57" s="23"/>
      <c r="I57" s="25" t="n">
        <v>1</v>
      </c>
      <c r="J57" s="19" t="n">
        <v>1.73511881188119</v>
      </c>
      <c r="K57" s="19" t="n">
        <v>0.0794952619671097</v>
      </c>
    </row>
    <row r="58" customFormat="false" ht="14.4" hidden="false" customHeight="false" outlineLevel="0" collapsed="false">
      <c r="A58" s="8" t="n">
        <v>190</v>
      </c>
      <c r="B58" s="8" t="n">
        <v>43.8</v>
      </c>
      <c r="C58" s="7" t="n">
        <v>0.471198772190628</v>
      </c>
      <c r="D58" s="7" t="n">
        <v>0.982935153583618</v>
      </c>
      <c r="E58" s="7" t="n">
        <v>1660.0566572238</v>
      </c>
      <c r="F58" s="8" t="n">
        <v>4.34</v>
      </c>
      <c r="G58" s="24"/>
      <c r="H58" s="9" t="s">
        <v>37</v>
      </c>
      <c r="I58" s="25" t="n">
        <v>6</v>
      </c>
      <c r="J58" s="19" t="n">
        <v>1.76235643564356</v>
      </c>
      <c r="K58" s="19" t="n">
        <v>0.0838620425245864</v>
      </c>
    </row>
    <row r="59" customFormat="false" ht="14.4" hidden="false" customHeight="false" outlineLevel="0" collapsed="false">
      <c r="A59" s="8" t="n">
        <v>191.8</v>
      </c>
      <c r="B59" s="8" t="n">
        <v>55.6</v>
      </c>
      <c r="C59" s="7" t="n">
        <v>0.65237907749978</v>
      </c>
      <c r="D59" s="7" t="n">
        <v>0.985401459854015</v>
      </c>
      <c r="E59" s="7" t="n">
        <v>2288.10020876827</v>
      </c>
      <c r="F59" s="8" t="n">
        <v>5.58</v>
      </c>
      <c r="G59" s="24"/>
      <c r="H59" s="9" t="s">
        <v>34</v>
      </c>
      <c r="I59" s="25" t="n">
        <v>4</v>
      </c>
      <c r="J59" s="19" t="n">
        <v>1.77869900990099</v>
      </c>
      <c r="K59" s="19" t="n">
        <v>0.0864940985508878</v>
      </c>
    </row>
    <row r="60" customFormat="false" ht="14.4" hidden="false" customHeight="false" outlineLevel="0" collapsed="false">
      <c r="A60" s="8" t="n">
        <v>192</v>
      </c>
      <c r="B60" s="8" t="n">
        <v>56.4</v>
      </c>
      <c r="C60" s="7" t="n">
        <v>0.676626973280455</v>
      </c>
      <c r="D60" s="7" t="n">
        <v>0.982558139534884</v>
      </c>
      <c r="E60" s="7" t="n">
        <v>2364.26116838488</v>
      </c>
      <c r="F60" s="8" t="n">
        <v>4.96</v>
      </c>
      <c r="G60" s="24"/>
      <c r="I60" s="25" t="n">
        <v>4</v>
      </c>
      <c r="J60" s="19" t="n">
        <v>1.78051485148515</v>
      </c>
      <c r="K60" s="19" t="n">
        <v>0.086787057514253</v>
      </c>
    </row>
    <row r="61" customFormat="false" ht="14.4" hidden="false" customHeight="false" outlineLevel="0" collapsed="false">
      <c r="A61" s="8" t="n">
        <v>194</v>
      </c>
      <c r="B61" s="8" t="n">
        <v>44.1</v>
      </c>
      <c r="C61" s="7" t="n">
        <v>0.474902130648036</v>
      </c>
      <c r="D61" s="7" t="n">
        <v>0.977911646586345</v>
      </c>
      <c r="E61" s="7" t="n">
        <v>1484.35171385991</v>
      </c>
      <c r="F61" s="8" t="n">
        <v>4.08</v>
      </c>
      <c r="G61" s="24"/>
      <c r="I61" s="25" t="n">
        <v>4</v>
      </c>
      <c r="J61" s="19" t="n">
        <v>1.79867326732673</v>
      </c>
      <c r="K61" s="19" t="n">
        <v>0.0897218732198438</v>
      </c>
    </row>
    <row r="62" customFormat="false" ht="14.4" hidden="false" customHeight="false" outlineLevel="0" collapsed="false">
      <c r="A62" s="8" t="n">
        <v>195</v>
      </c>
      <c r="B62" s="8" t="n">
        <v>35.3</v>
      </c>
      <c r="C62" s="7" t="n">
        <v>0.348195008632023</v>
      </c>
      <c r="D62" s="7" t="n">
        <v>0.970430107526882</v>
      </c>
      <c r="E62" s="7" t="n">
        <v>1111.27707244212</v>
      </c>
      <c r="F62" s="8" t="n">
        <v>3.68</v>
      </c>
      <c r="G62" s="24"/>
      <c r="I62" s="25" t="n">
        <v>4</v>
      </c>
      <c r="J62" s="19" t="n">
        <v>1.80775247524752</v>
      </c>
      <c r="K62" s="19" t="n">
        <v>0.0911926607659095</v>
      </c>
    </row>
    <row r="63" customFormat="false" ht="14.4" hidden="false" customHeight="false" outlineLevel="0" collapsed="false">
      <c r="A63" s="8" t="n">
        <v>196</v>
      </c>
      <c r="B63" s="8" t="n">
        <v>22.6</v>
      </c>
      <c r="C63" s="7" t="n">
        <v>0.173275043318761</v>
      </c>
      <c r="D63" s="7" t="n">
        <v>0.975247524752475</v>
      </c>
      <c r="E63" s="7" t="n">
        <v>526.95652173913</v>
      </c>
      <c r="F63" s="8" t="n">
        <v>1.33</v>
      </c>
      <c r="G63" s="23"/>
      <c r="H63" s="9" t="s">
        <v>29</v>
      </c>
      <c r="I63" s="8" t="n">
        <v>1</v>
      </c>
      <c r="J63" s="19" t="n">
        <v>1.81683168316832</v>
      </c>
      <c r="K63" s="19" t="n">
        <v>0.0926655584490913</v>
      </c>
    </row>
    <row r="64" customFormat="false" ht="14.4" hidden="false" customHeight="false" outlineLevel="0" collapsed="false">
      <c r="A64" s="8" t="n">
        <v>200</v>
      </c>
      <c r="B64" s="8" t="n">
        <v>23.3</v>
      </c>
      <c r="C64" s="7" t="n">
        <v>0.16468540169575</v>
      </c>
      <c r="D64" s="7" t="n">
        <v>0.97852422907489</v>
      </c>
      <c r="E64" s="7" t="n">
        <v>529.060451565914</v>
      </c>
      <c r="F64" s="8" t="n">
        <v>1.29</v>
      </c>
      <c r="G64" s="23"/>
      <c r="H64" s="2"/>
      <c r="I64" s="8" t="n">
        <v>1</v>
      </c>
      <c r="J64" s="19" t="n">
        <v>1.85314851485149</v>
      </c>
      <c r="K64" s="19" t="n">
        <v>0.0985763567972397</v>
      </c>
    </row>
    <row r="65" customFormat="false" ht="14.4" hidden="false" customHeight="false" outlineLevel="0" collapsed="false">
      <c r="A65" s="8" t="n">
        <v>204</v>
      </c>
      <c r="B65" s="8" t="n">
        <v>23.1</v>
      </c>
      <c r="C65" s="7" t="n">
        <v>0.170377762024298</v>
      </c>
      <c r="D65" s="7" t="n">
        <v>0.982446206115515</v>
      </c>
      <c r="E65" s="7" t="n">
        <v>529.93248312078</v>
      </c>
      <c r="F65" s="8" t="n">
        <v>0.87</v>
      </c>
      <c r="G65" s="23"/>
      <c r="I65" s="8" t="n">
        <v>1</v>
      </c>
      <c r="J65" s="19" t="n">
        <v>1.88946534653465</v>
      </c>
      <c r="K65" s="19" t="n">
        <v>0.104513972951881</v>
      </c>
    </row>
    <row r="66" customFormat="false" ht="14.4" hidden="false" customHeight="false" outlineLevel="0" collapsed="false">
      <c r="A66" s="8" t="n">
        <v>210</v>
      </c>
      <c r="B66" s="8" t="n">
        <v>22.9</v>
      </c>
      <c r="C66" s="7" t="n">
        <v>0.171535362972141</v>
      </c>
      <c r="D66" s="7" t="n">
        <v>0.985342019543974</v>
      </c>
      <c r="E66" s="7" t="n">
        <v>542.163355408388</v>
      </c>
      <c r="F66" s="8" t="n">
        <v>1.31</v>
      </c>
      <c r="G66" s="23"/>
      <c r="I66" s="8" t="n">
        <v>1</v>
      </c>
      <c r="J66" s="19" t="n">
        <v>1.94394059405941</v>
      </c>
      <c r="K66" s="19" t="n">
        <v>0.113461465816183</v>
      </c>
    </row>
    <row r="67" customFormat="false" ht="14.4" hidden="false" customHeight="false" outlineLevel="0" collapsed="false">
      <c r="A67" s="8" t="n">
        <v>214</v>
      </c>
      <c r="B67" s="8" t="n">
        <v>23.1</v>
      </c>
      <c r="C67" s="7" t="n">
        <v>0.179194074649265</v>
      </c>
      <c r="D67" s="7" t="n">
        <v>0.971351351351351</v>
      </c>
      <c r="E67" s="7" t="n">
        <v>552.238805970149</v>
      </c>
      <c r="F67" s="8" t="n">
        <v>1.3</v>
      </c>
      <c r="G67" s="23"/>
      <c r="I67" s="8" t="n">
        <v>1</v>
      </c>
      <c r="J67" s="19" t="n">
        <v>1.98025742574257</v>
      </c>
      <c r="K67" s="19" t="n">
        <v>0.119449054885396</v>
      </c>
    </row>
    <row r="68" customFormat="false" ht="14.4" hidden="false" customHeight="false" outlineLevel="0" collapsed="false">
      <c r="A68" s="8" t="n">
        <v>217</v>
      </c>
      <c r="B68" s="8" t="n">
        <v>22.9</v>
      </c>
      <c r="C68" s="7" t="n">
        <v>0.170871952830348</v>
      </c>
      <c r="D68" s="7" t="n">
        <v>0.986248624862486</v>
      </c>
      <c r="E68" s="7" t="n">
        <v>544.719101123596</v>
      </c>
      <c r="F68" s="8" t="n">
        <v>1.31</v>
      </c>
      <c r="G68" s="23"/>
      <c r="I68" s="8" t="n">
        <v>1</v>
      </c>
      <c r="J68" s="19" t="n">
        <v>2.00749504950495</v>
      </c>
      <c r="K68" s="19" t="n">
        <v>0.123949747260706</v>
      </c>
    </row>
    <row r="69" customFormat="false" ht="14.4" hidden="false" customHeight="false" outlineLevel="0" collapsed="false">
      <c r="A69" s="8" t="n">
        <v>222</v>
      </c>
      <c r="B69" s="8" t="n">
        <v>25.2</v>
      </c>
      <c r="C69" s="7" t="n">
        <v>0.175887030273127</v>
      </c>
      <c r="D69" s="7" t="n">
        <v>0.977389516957862</v>
      </c>
      <c r="E69" s="7" t="n">
        <v>592.389649923896</v>
      </c>
      <c r="F69" s="8" t="n">
        <v>0.79</v>
      </c>
      <c r="G69" s="23"/>
      <c r="I69" s="8" t="n">
        <v>1</v>
      </c>
      <c r="J69" s="19" t="n">
        <v>2.05289108910891</v>
      </c>
      <c r="K69" s="19" t="n">
        <v>0.131467341065507</v>
      </c>
    </row>
    <row r="70" customFormat="false" ht="14.4" hidden="false" customHeight="false" outlineLevel="0" collapsed="false">
      <c r="A70" s="8" t="n">
        <v>227</v>
      </c>
      <c r="B70" s="8" t="n">
        <v>25</v>
      </c>
      <c r="C70" s="7" t="n">
        <v>0.175220286413108</v>
      </c>
      <c r="D70" s="7" t="n">
        <v>0.978712871287129</v>
      </c>
      <c r="E70" s="7" t="n">
        <v>612.585291887794</v>
      </c>
      <c r="F70" s="8" t="n">
        <v>0.8</v>
      </c>
      <c r="G70" s="23"/>
      <c r="I70" s="8" t="n">
        <v>1</v>
      </c>
      <c r="J70" s="19" t="n">
        <v>2.09828712871287</v>
      </c>
      <c r="K70" s="19" t="n">
        <v>0.139002594322392</v>
      </c>
    </row>
    <row r="71" customFormat="false" ht="14.4" hidden="false" customHeight="false" outlineLevel="0" collapsed="false">
      <c r="A71" s="8" t="n">
        <v>232</v>
      </c>
      <c r="B71" s="8" t="n">
        <v>27.5</v>
      </c>
      <c r="C71" s="7" t="n">
        <v>0.198163117299528</v>
      </c>
      <c r="D71" s="7" t="n">
        <v>0.974358974358974</v>
      </c>
      <c r="E71" s="7" t="n">
        <v>696.947133283693</v>
      </c>
      <c r="F71" s="8" t="n">
        <v>1.09</v>
      </c>
      <c r="G71" s="23"/>
      <c r="I71" s="8" t="n">
        <v>1</v>
      </c>
      <c r="J71" s="19" t="n">
        <v>2.14368316831683</v>
      </c>
      <c r="K71" s="19" t="n">
        <v>0.146552783087037</v>
      </c>
    </row>
    <row r="72" customFormat="false" ht="14.4" hidden="false" customHeight="false" outlineLevel="0" collapsed="false">
      <c r="A72" s="8" t="n">
        <v>235</v>
      </c>
      <c r="B72" s="8" t="n">
        <v>29.1</v>
      </c>
      <c r="C72" s="7" t="n">
        <v>0.19891251263614</v>
      </c>
      <c r="D72" s="7" t="n">
        <v>0.983193277310924</v>
      </c>
      <c r="E72" s="7" t="n">
        <v>706.231454005935</v>
      </c>
      <c r="F72" s="8" t="n">
        <v>1.37</v>
      </c>
      <c r="G72" s="23"/>
      <c r="I72" s="8" t="n">
        <v>1</v>
      </c>
      <c r="J72" s="19" t="n">
        <v>2.17092079207921</v>
      </c>
      <c r="K72" s="19" t="n">
        <v>0.151089134127518</v>
      </c>
    </row>
    <row r="73" customFormat="false" ht="14.4" hidden="false" customHeight="false" outlineLevel="0" collapsed="false">
      <c r="A73" s="8" t="n">
        <v>240</v>
      </c>
      <c r="B73" s="8" t="n">
        <v>31.3</v>
      </c>
      <c r="C73" s="7" t="n">
        <v>0.217845043646553</v>
      </c>
      <c r="D73" s="7" t="n">
        <v>0.994994438264739</v>
      </c>
      <c r="E73" s="7" t="n">
        <v>1037.05839942322</v>
      </c>
      <c r="F73" s="8" t="n">
        <v>0.96</v>
      </c>
      <c r="G73" s="23"/>
      <c r="I73" s="8" t="n">
        <v>1</v>
      </c>
      <c r="J73" s="19" t="n">
        <v>2.21789473684211</v>
      </c>
      <c r="K73" s="19" t="n">
        <v>0.123891980226863</v>
      </c>
    </row>
    <row r="74" customFormat="false" ht="14.4" hidden="false" customHeight="false" outlineLevel="0" collapsed="false">
      <c r="A74" s="8" t="n">
        <v>246</v>
      </c>
      <c r="B74" s="8" t="n">
        <v>38.7</v>
      </c>
      <c r="C74" s="7" t="n">
        <v>0.253858272419792</v>
      </c>
      <c r="D74" s="7" t="n">
        <v>0.952229299363057</v>
      </c>
      <c r="E74" s="7" t="n">
        <v>937.313432835821</v>
      </c>
      <c r="F74" s="8" t="n">
        <v>0.78</v>
      </c>
      <c r="G74" s="23"/>
      <c r="I74" s="8" t="n">
        <v>1</v>
      </c>
      <c r="J74" s="19" t="n">
        <v>2.27473684210526</v>
      </c>
      <c r="K74" s="19" t="n">
        <v>0.0897496936735596</v>
      </c>
    </row>
    <row r="75" customFormat="false" ht="14.4" hidden="false" customHeight="false" outlineLevel="0" collapsed="false">
      <c r="A75" s="8" t="n">
        <v>250</v>
      </c>
      <c r="B75" s="8" t="n">
        <v>143.3</v>
      </c>
      <c r="C75" s="7" t="n">
        <v>0.833750208437552</v>
      </c>
      <c r="D75" s="7" t="n">
        <v>0.885122410546139</v>
      </c>
      <c r="E75" s="7" t="n">
        <v>3308.41121495327</v>
      </c>
      <c r="F75" s="8" t="n">
        <v>0.42</v>
      </c>
      <c r="G75" s="26"/>
      <c r="H75" s="9" t="s">
        <v>38</v>
      </c>
      <c r="I75" s="8" t="n">
        <v>7</v>
      </c>
      <c r="J75" s="19" t="n">
        <v>2.31263157894737</v>
      </c>
      <c r="K75" s="19" t="n">
        <v>0.0791681456028247</v>
      </c>
    </row>
    <row r="76" customFormat="false" ht="14.4" hidden="false" customHeight="false" outlineLevel="0" collapsed="false">
      <c r="A76" s="8" t="n">
        <v>252</v>
      </c>
      <c r="B76" s="8"/>
      <c r="G76" s="26"/>
      <c r="I76" s="8" t="n">
        <v>7</v>
      </c>
      <c r="J76" s="19" t="n">
        <v>2.33157894736842</v>
      </c>
      <c r="K76" s="19" t="n">
        <v>0.0793505421478075</v>
      </c>
    </row>
    <row r="77" customFormat="false" ht="14.4" hidden="false" customHeight="false" outlineLevel="0" collapsed="false">
      <c r="A77" s="8" t="n">
        <v>254</v>
      </c>
      <c r="B77" s="8" t="n">
        <v>273.5</v>
      </c>
      <c r="C77" s="7" t="n">
        <v>1.90880177309677</v>
      </c>
      <c r="D77" s="7" t="n">
        <v>0.992592592592593</v>
      </c>
      <c r="E77" s="7" t="n">
        <v>7775.37796976242</v>
      </c>
      <c r="F77" s="8" t="n">
        <v>0.22</v>
      </c>
      <c r="G77" s="26"/>
      <c r="H77" s="2"/>
      <c r="I77" s="8" t="n">
        <v>7</v>
      </c>
      <c r="J77" s="19" t="n">
        <v>2.35052631578947</v>
      </c>
      <c r="K77" s="19" t="n">
        <v>0.0833096716245385</v>
      </c>
    </row>
    <row r="78" customFormat="false" ht="14.4" hidden="false" customHeight="false" outlineLevel="0" collapsed="false">
      <c r="A78" s="8" t="n">
        <v>254.2</v>
      </c>
      <c r="B78" s="8" t="n">
        <v>296.9</v>
      </c>
      <c r="C78" s="7" t="n">
        <v>1.8764569006495</v>
      </c>
      <c r="D78" s="7" t="n">
        <v>0.982300884955752</v>
      </c>
      <c r="E78" s="7" t="n">
        <v>7502.07468879668</v>
      </c>
      <c r="F78" s="8" t="n">
        <v>0.57</v>
      </c>
      <c r="G78" s="26"/>
      <c r="I78" s="8" t="n">
        <v>7</v>
      </c>
      <c r="J78" s="19" t="n">
        <v>2.35242105263158</v>
      </c>
      <c r="K78" s="19" t="n">
        <v>0.0838971396897796</v>
      </c>
    </row>
    <row r="79" customFormat="false" ht="14.4" hidden="false" customHeight="false" outlineLevel="0" collapsed="false">
      <c r="A79" s="8" t="n">
        <v>256</v>
      </c>
      <c r="B79" s="8" t="n">
        <v>262.9</v>
      </c>
      <c r="C79" s="7" t="n">
        <v>1.91178391743643</v>
      </c>
      <c r="D79" s="7" t="n">
        <v>0.992537313432836</v>
      </c>
      <c r="E79" s="7" t="n">
        <v>7586.69497523001</v>
      </c>
      <c r="F79" s="8" t="n">
        <v>0.08</v>
      </c>
      <c r="G79" s="26"/>
      <c r="I79" s="8" t="n">
        <v>7</v>
      </c>
      <c r="J79" s="19" t="n">
        <v>2.37175510204082</v>
      </c>
      <c r="K79" s="19" t="n">
        <v>0.0847966870116557</v>
      </c>
    </row>
    <row r="80" customFormat="false" ht="14.4" hidden="false" customHeight="false" outlineLevel="0" collapsed="false">
      <c r="A80" s="8" t="n">
        <v>256.2</v>
      </c>
      <c r="B80" s="8" t="n">
        <v>290.1</v>
      </c>
      <c r="C80" s="7" t="n">
        <v>1.92222095299618</v>
      </c>
      <c r="D80" s="7" t="n">
        <v>0.924460431654676</v>
      </c>
      <c r="E80" s="7" t="n">
        <v>8755.90551181102</v>
      </c>
      <c r="F80" s="8" t="n">
        <v>0</v>
      </c>
      <c r="G80" s="26"/>
      <c r="I80" s="8" t="n">
        <v>7</v>
      </c>
      <c r="J80" s="19" t="n">
        <v>2.37410612244898</v>
      </c>
      <c r="K80" s="19" t="n">
        <v>0.0844440037306104</v>
      </c>
    </row>
    <row r="81" customFormat="false" ht="14.4" hidden="false" customHeight="false" outlineLevel="0" collapsed="false">
      <c r="A81" s="8" t="n">
        <v>257</v>
      </c>
      <c r="B81" s="8"/>
      <c r="G81" s="23"/>
      <c r="H81" s="9" t="s">
        <v>29</v>
      </c>
      <c r="I81" s="8" t="n">
        <v>1</v>
      </c>
      <c r="J81" s="19" t="n">
        <v>2.38351020408163</v>
      </c>
      <c r="K81" s="19" t="n">
        <v>0.083035282430002</v>
      </c>
    </row>
    <row r="82" customFormat="false" ht="14.4" hidden="false" customHeight="false" outlineLevel="0" collapsed="false">
      <c r="A82" s="8" t="n">
        <v>262</v>
      </c>
      <c r="B82" s="8" t="n">
        <v>35.5</v>
      </c>
      <c r="C82" s="7" t="n">
        <v>0.30692637155231</v>
      </c>
      <c r="D82" s="7" t="n">
        <v>0.659638554216867</v>
      </c>
      <c r="E82" s="7" t="n">
        <v>1763.61221779548</v>
      </c>
      <c r="F82" s="8" t="n">
        <v>0.28</v>
      </c>
      <c r="G82" s="23"/>
      <c r="H82" s="2"/>
      <c r="I82" s="8" t="n">
        <v>1</v>
      </c>
      <c r="J82" s="19" t="n">
        <v>2.44228571428571</v>
      </c>
      <c r="K82" s="19" t="n">
        <v>0.0743140365259326</v>
      </c>
    </row>
    <row r="83" customFormat="false" ht="14.4" hidden="false" customHeight="false" outlineLevel="0" collapsed="false">
      <c r="A83" s="8" t="n">
        <v>267</v>
      </c>
      <c r="B83" s="8" t="n">
        <v>8.2</v>
      </c>
      <c r="C83" s="7" t="n">
        <v>0.111531175423777</v>
      </c>
      <c r="D83" s="7" t="n">
        <v>0.95703125</v>
      </c>
      <c r="E83" s="7" t="n">
        <v>268.590163934426</v>
      </c>
      <c r="F83" s="8" t="n">
        <v>1.22</v>
      </c>
      <c r="G83" s="23"/>
      <c r="I83" s="8" t="n">
        <v>1</v>
      </c>
      <c r="J83" s="19" t="n">
        <v>2.5010612244898</v>
      </c>
      <c r="K83" s="19" t="n">
        <v>0.0657773295413525</v>
      </c>
    </row>
    <row r="84" customFormat="false" ht="14.4" hidden="false" customHeight="false" outlineLevel="0" collapsed="false">
      <c r="A84" s="8" t="n">
        <v>269</v>
      </c>
      <c r="B84" s="8" t="n">
        <v>6.4</v>
      </c>
      <c r="C84" s="7" t="n">
        <v>0.0858128869502978</v>
      </c>
      <c r="D84" s="7" t="n">
        <v>0.936141304347826</v>
      </c>
      <c r="E84" s="7" t="n">
        <v>191.293047433398</v>
      </c>
      <c r="F84" s="8" t="n">
        <v>1.56</v>
      </c>
      <c r="G84" s="23"/>
      <c r="I84" s="8" t="n">
        <v>1</v>
      </c>
      <c r="J84" s="19" t="n">
        <v>2.52457142857143</v>
      </c>
      <c r="K84" s="19" t="n">
        <v>0.062431331790952</v>
      </c>
    </row>
    <row r="85" customFormat="false" ht="14.4" hidden="false" customHeight="false" outlineLevel="0" collapsed="false">
      <c r="A85" s="8" t="n">
        <v>273</v>
      </c>
      <c r="B85" s="8" t="n">
        <v>7.2</v>
      </c>
      <c r="C85" s="7" t="n">
        <v>0.104422726692766</v>
      </c>
      <c r="D85" s="7" t="n">
        <v>0.944191343963554</v>
      </c>
      <c r="E85" s="7" t="n">
        <v>229.093281148076</v>
      </c>
      <c r="F85" s="8" t="n">
        <v>2.78</v>
      </c>
      <c r="G85" s="23"/>
      <c r="I85" s="8" t="n">
        <v>1</v>
      </c>
      <c r="J85" s="19" t="n">
        <v>2.57159183673469</v>
      </c>
      <c r="K85" s="19" t="n">
        <v>0.0558959186463593</v>
      </c>
    </row>
    <row r="86" customFormat="false" ht="14.4" hidden="false" customHeight="false" outlineLevel="0" collapsed="false">
      <c r="A86" s="8" t="n">
        <v>275</v>
      </c>
      <c r="B86" s="6" t="n">
        <v>13.8</v>
      </c>
      <c r="C86" s="7" t="n">
        <v>0.215120282787704</v>
      </c>
      <c r="D86" s="7" t="n">
        <v>0.968932038834951</v>
      </c>
      <c r="E86" s="7" t="n">
        <v>524.173027989822</v>
      </c>
      <c r="F86" s="8" t="n">
        <v>5.8</v>
      </c>
      <c r="G86" s="27"/>
      <c r="I86" s="8" t="n">
        <v>1</v>
      </c>
      <c r="J86" s="19" t="n">
        <v>2.59510204081633</v>
      </c>
      <c r="K86" s="19" t="n">
        <v>0.0527259153154181</v>
      </c>
    </row>
    <row r="87" customFormat="false" ht="14.4" hidden="false" customHeight="false" outlineLevel="0" collapsed="false">
      <c r="A87" s="8" t="n">
        <v>275.2</v>
      </c>
      <c r="B87" s="8" t="n">
        <v>15.1</v>
      </c>
      <c r="C87" s="7" t="n">
        <v>0.223019603080004</v>
      </c>
      <c r="D87" s="7" t="n">
        <v>0.968277945619335</v>
      </c>
      <c r="E87" s="7" t="n">
        <v>544.855967078189</v>
      </c>
      <c r="F87" s="8" t="n">
        <v>4.64</v>
      </c>
      <c r="G87" s="27"/>
      <c r="I87" s="8" t="n">
        <v>1</v>
      </c>
      <c r="J87" s="19" t="n">
        <v>2.59745306122449</v>
      </c>
      <c r="K87" s="19" t="n">
        <v>0.0524131756728383</v>
      </c>
    </row>
    <row r="88" customFormat="false" ht="14.4" hidden="false" customHeight="false" outlineLevel="0" collapsed="false">
      <c r="A88" s="8" t="n">
        <v>277</v>
      </c>
      <c r="B88" s="8" t="n">
        <v>16.2</v>
      </c>
      <c r="C88" s="7" t="n">
        <v>0.248794610070993</v>
      </c>
      <c r="D88" s="7" t="n">
        <v>0.974789915966387</v>
      </c>
      <c r="E88" s="7" t="n">
        <v>632.978723404255</v>
      </c>
      <c r="F88" s="8" t="n">
        <v>4.32</v>
      </c>
      <c r="G88" s="28"/>
      <c r="H88" s="9" t="s">
        <v>35</v>
      </c>
      <c r="I88" s="8" t="n">
        <v>3</v>
      </c>
      <c r="J88" s="19" t="n">
        <v>2.61861224489796</v>
      </c>
      <c r="K88" s="19" t="n">
        <v>0.0496377746884318</v>
      </c>
    </row>
    <row r="89" customFormat="false" ht="14.4" hidden="false" customHeight="false" outlineLevel="0" collapsed="false">
      <c r="A89" s="8" t="n">
        <v>277.2</v>
      </c>
      <c r="B89" s="8" t="n">
        <v>19.3</v>
      </c>
      <c r="C89" s="7" t="n">
        <v>0.271678199708109</v>
      </c>
      <c r="D89" s="7" t="n">
        <v>0.975609756097561</v>
      </c>
      <c r="E89" s="7" t="n">
        <v>712.527154236061</v>
      </c>
      <c r="F89" s="8" t="n">
        <v>4.66</v>
      </c>
      <c r="G89" s="28"/>
      <c r="I89" s="8" t="n">
        <v>3</v>
      </c>
      <c r="J89" s="19" t="n">
        <v>2.62096326530612</v>
      </c>
      <c r="K89" s="19" t="n">
        <v>0.0493340584672187</v>
      </c>
    </row>
    <row r="90" customFormat="false" ht="14.4" hidden="false" customHeight="false" outlineLevel="0" collapsed="false">
      <c r="A90" s="8" t="n">
        <v>277.3</v>
      </c>
      <c r="B90" s="8" t="n">
        <v>21.4</v>
      </c>
      <c r="C90" s="7" t="n">
        <v>0.310500077625019</v>
      </c>
      <c r="D90" s="7" t="n">
        <v>0.975177304964539</v>
      </c>
      <c r="E90" s="7" t="n">
        <v>810.344827586207</v>
      </c>
      <c r="F90" s="8" t="n">
        <v>5.61</v>
      </c>
      <c r="G90" s="28"/>
      <c r="I90" s="8" t="n">
        <v>3</v>
      </c>
      <c r="J90" s="19" t="n">
        <v>2.6221387755102</v>
      </c>
      <c r="K90" s="19" t="n">
        <v>0.0491825727992836</v>
      </c>
    </row>
    <row r="91" customFormat="false" ht="14.4" hidden="false" customHeight="false" outlineLevel="0" collapsed="false">
      <c r="A91" s="8" t="n">
        <v>280</v>
      </c>
      <c r="B91" s="8" t="n">
        <v>7.3</v>
      </c>
      <c r="C91" s="7" t="n">
        <v>0.100726038695023</v>
      </c>
      <c r="D91" s="7" t="n">
        <v>0.945368171021378</v>
      </c>
      <c r="E91" s="7" t="n">
        <v>227.567567567568</v>
      </c>
      <c r="F91" s="8" t="n">
        <v>1.37</v>
      </c>
      <c r="G91" s="23"/>
      <c r="H91" s="9" t="s">
        <v>29</v>
      </c>
      <c r="I91" s="8" t="n">
        <v>1</v>
      </c>
      <c r="J91" s="19" t="n">
        <v>2.65387755102041</v>
      </c>
      <c r="K91" s="19" t="n">
        <v>0.0451956570851205</v>
      </c>
    </row>
    <row r="92" customFormat="false" ht="14.4" hidden="false" customHeight="false" outlineLevel="0" collapsed="false">
      <c r="A92" s="8" t="n">
        <v>282</v>
      </c>
      <c r="B92" s="8" t="n">
        <v>6.2</v>
      </c>
      <c r="C92" s="7" t="n">
        <v>0.0795145326637057</v>
      </c>
      <c r="D92" s="7" t="n">
        <v>0.938871473354232</v>
      </c>
      <c r="E92" s="7" t="n">
        <v>176.364892881824</v>
      </c>
      <c r="F92" s="8" t="n">
        <v>0</v>
      </c>
      <c r="G92" s="23"/>
      <c r="I92" s="8" t="n">
        <v>1</v>
      </c>
      <c r="J92" s="19" t="n">
        <v>2.67738775510204</v>
      </c>
      <c r="K92" s="19" t="n">
        <v>0.0423919710987035</v>
      </c>
    </row>
    <row r="93" customFormat="false" ht="14.4" hidden="false" customHeight="false" outlineLevel="0" collapsed="false">
      <c r="A93" s="8" t="n">
        <v>284</v>
      </c>
      <c r="B93" s="8" t="n">
        <v>6.8</v>
      </c>
      <c r="C93" s="7" t="n">
        <v>0.0853901270877131</v>
      </c>
      <c r="D93" s="7" t="n">
        <v>0.932119205298013</v>
      </c>
      <c r="E93" s="7" t="n">
        <v>182.477341389728</v>
      </c>
      <c r="F93" s="8" t="n">
        <v>1.47</v>
      </c>
      <c r="G93" s="23"/>
      <c r="I93" s="8" t="n">
        <v>1</v>
      </c>
      <c r="J93" s="19" t="n">
        <v>2.70089795918367</v>
      </c>
      <c r="K93" s="19" t="n">
        <v>0.0397458062385641</v>
      </c>
    </row>
    <row r="94" customFormat="false" ht="14.4" hidden="false" customHeight="false" outlineLevel="0" collapsed="false">
      <c r="A94" s="8" t="n">
        <v>288</v>
      </c>
      <c r="B94" s="8" t="n">
        <v>7.1</v>
      </c>
      <c r="C94" s="7" t="n">
        <v>0.100556424271427</v>
      </c>
      <c r="D94" s="7" t="n">
        <v>0.941891891891892</v>
      </c>
      <c r="E94" s="7" t="n">
        <v>214.027476500362</v>
      </c>
      <c r="F94" s="8" t="n">
        <v>1.41</v>
      </c>
      <c r="G94" s="23"/>
      <c r="I94" s="8" t="n">
        <v>1</v>
      </c>
      <c r="J94" s="19" t="n">
        <v>2.74791836734694</v>
      </c>
      <c r="K94" s="19" t="n">
        <v>0.0350668394686743</v>
      </c>
    </row>
    <row r="95" customFormat="false" ht="14.4" hidden="false" customHeight="false" outlineLevel="0" collapsed="false">
      <c r="A95" s="8" t="n">
        <v>290</v>
      </c>
      <c r="B95" s="8" t="n">
        <v>7.2</v>
      </c>
      <c r="C95" s="7" t="n">
        <v>0.0900450225112556</v>
      </c>
      <c r="D95" s="7" t="n">
        <v>0.934920634920635</v>
      </c>
      <c r="E95" s="7" t="n">
        <v>193.846153846154</v>
      </c>
      <c r="F95" s="8" t="n">
        <v>1.39</v>
      </c>
      <c r="G95" s="23"/>
      <c r="I95" s="8" t="n">
        <v>1</v>
      </c>
      <c r="J95" s="19" t="n">
        <v>2.77142857142857</v>
      </c>
      <c r="K95" s="19" t="n">
        <v>0.0331208008231972</v>
      </c>
    </row>
    <row r="96" customFormat="false" ht="14.4" hidden="false" customHeight="false" outlineLevel="0" collapsed="false">
      <c r="A96" s="8" t="n">
        <v>293</v>
      </c>
      <c r="B96" s="8" t="n">
        <v>7.5</v>
      </c>
      <c r="C96" s="7" t="n">
        <v>0.0906678713667314</v>
      </c>
      <c r="D96" s="7" t="n">
        <v>0.946153846153846</v>
      </c>
      <c r="E96" s="7" t="n">
        <v>204.88573680063</v>
      </c>
      <c r="F96" s="8" t="n">
        <v>1.33</v>
      </c>
      <c r="G96" s="23"/>
      <c r="I96" s="8" t="n">
        <v>1</v>
      </c>
      <c r="J96" s="19" t="n">
        <v>2.80669387755102</v>
      </c>
      <c r="K96" s="19" t="n">
        <v>0.0308358998656122</v>
      </c>
    </row>
    <row r="97" customFormat="false" ht="14.4" hidden="false" customHeight="false" outlineLevel="0" collapsed="false">
      <c r="A97" s="8" t="n">
        <v>299</v>
      </c>
      <c r="B97" s="8" t="n">
        <v>9.6</v>
      </c>
      <c r="C97" s="7" t="n">
        <v>0.11017654576276</v>
      </c>
      <c r="D97" s="7" t="n">
        <v>0.947183098591549</v>
      </c>
      <c r="E97" s="7" t="n">
        <v>275.951417004049</v>
      </c>
      <c r="F97" s="8" t="n">
        <v>2.08</v>
      </c>
      <c r="G97" s="23"/>
      <c r="I97" s="8" t="n">
        <v>1</v>
      </c>
      <c r="J97" s="19" t="n">
        <v>2.87722448979592</v>
      </c>
      <c r="K97" s="19" t="n">
        <v>0.029138556592843</v>
      </c>
    </row>
    <row r="98" customFormat="false" ht="14.4" hidden="false" customHeight="false" outlineLevel="0" collapsed="false">
      <c r="A98" s="8" t="n">
        <v>301</v>
      </c>
      <c r="B98" s="8" t="n">
        <v>20.3</v>
      </c>
      <c r="C98" s="7" t="n">
        <v>0.274785279963926</v>
      </c>
      <c r="D98" s="7" t="n">
        <v>0.975409836065574</v>
      </c>
      <c r="E98" s="7" t="n">
        <v>763.693270735524</v>
      </c>
      <c r="F98" s="8" t="n">
        <v>3.94</v>
      </c>
      <c r="G98" s="29"/>
      <c r="I98" s="8" t="n">
        <v>2</v>
      </c>
      <c r="J98" s="19" t="n">
        <v>2.90073469387755</v>
      </c>
      <c r="K98" s="19" t="n">
        <v>0.0295221828155886</v>
      </c>
    </row>
    <row r="99" customFormat="false" ht="14.4" hidden="false" customHeight="false" outlineLevel="0" collapsed="false">
      <c r="A99" s="8" t="n">
        <v>303</v>
      </c>
      <c r="B99" s="8" t="n">
        <v>58.2</v>
      </c>
      <c r="C99" s="7" t="n">
        <v>0.856249250299784</v>
      </c>
      <c r="D99" s="7" t="n">
        <v>0.975961538461538</v>
      </c>
      <c r="E99" s="7" t="n">
        <v>2565.92135697764</v>
      </c>
      <c r="F99" s="8" t="n">
        <v>6.01</v>
      </c>
      <c r="G99" s="29"/>
      <c r="H99" s="9" t="s">
        <v>39</v>
      </c>
      <c r="I99" s="8" t="n">
        <v>2</v>
      </c>
      <c r="J99" s="19" t="n">
        <v>2.92424489795918</v>
      </c>
      <c r="K99" s="19" t="n">
        <v>0.0303690826618523</v>
      </c>
    </row>
    <row r="100" customFormat="false" ht="14.4" hidden="false" customHeight="false" outlineLevel="0" collapsed="false">
      <c r="A100" s="8" t="n">
        <v>304</v>
      </c>
      <c r="B100" s="8" t="n">
        <v>66.7</v>
      </c>
      <c r="C100" s="7" t="n">
        <v>0.973666910083394</v>
      </c>
      <c r="D100" s="7" t="n">
        <v>0.978350515463918</v>
      </c>
      <c r="E100" s="7" t="n">
        <v>2973.18007662835</v>
      </c>
      <c r="F100" s="8" t="n">
        <v>6.9</v>
      </c>
      <c r="G100" s="29"/>
      <c r="I100" s="8" t="n">
        <v>2</v>
      </c>
      <c r="J100" s="19" t="n">
        <v>2.936</v>
      </c>
      <c r="K100" s="19" t="n">
        <v>0.0309551921832364</v>
      </c>
    </row>
    <row r="101" customFormat="false" ht="14.4" hidden="false" customHeight="false" outlineLevel="0" collapsed="false">
      <c r="A101" s="8" t="n">
        <v>304.2</v>
      </c>
      <c r="B101" s="8" t="n">
        <v>63.8</v>
      </c>
      <c r="C101" s="7" t="n">
        <v>0.93461738526231</v>
      </c>
      <c r="D101" s="7" t="n">
        <v>0.97741935483871</v>
      </c>
      <c r="E101" s="7" t="n">
        <v>2848.39203675345</v>
      </c>
      <c r="F101" s="8" t="n">
        <v>6.11</v>
      </c>
      <c r="G101" s="29"/>
      <c r="I101" s="8" t="n">
        <v>2</v>
      </c>
      <c r="J101" s="19" t="n">
        <v>2.9492</v>
      </c>
      <c r="K101" s="19" t="n">
        <v>0.0302025865654515</v>
      </c>
    </row>
    <row r="102" customFormat="false" ht="14.4" hidden="false" customHeight="false" outlineLevel="0" collapsed="false">
      <c r="A102" s="8" t="n">
        <v>306</v>
      </c>
      <c r="B102" s="8" t="n">
        <v>28.9</v>
      </c>
      <c r="C102" s="7" t="n">
        <v>0.414310681222081</v>
      </c>
      <c r="D102" s="7" t="n">
        <v>0.970899470899471</v>
      </c>
      <c r="E102" s="7" t="n">
        <v>1134.28357089272</v>
      </c>
      <c r="F102" s="8" t="n">
        <v>7.27</v>
      </c>
      <c r="G102" s="29"/>
      <c r="I102" s="8" t="n">
        <v>2</v>
      </c>
      <c r="J102" s="19" t="n">
        <v>3.068</v>
      </c>
      <c r="K102" s="19" t="n">
        <v>0.0252808891103524</v>
      </c>
    </row>
    <row r="103" customFormat="false" ht="14.4" hidden="false" customHeight="false" outlineLevel="0" collapsed="false">
      <c r="A103" s="8" t="n">
        <v>307</v>
      </c>
      <c r="B103" s="8" t="n">
        <v>13.2</v>
      </c>
      <c r="C103" s="7" t="n">
        <v>0.159464845691454</v>
      </c>
      <c r="D103" s="7" t="n">
        <v>0.955737704918033</v>
      </c>
      <c r="E103" s="7" t="n">
        <v>394.822006472492</v>
      </c>
      <c r="F103" s="8" t="n">
        <v>3.03</v>
      </c>
      <c r="G103" s="23"/>
      <c r="I103" s="8" t="n">
        <v>1</v>
      </c>
      <c r="J103" s="19" t="n">
        <v>3.134</v>
      </c>
      <c r="K103" s="19" t="n">
        <v>0.0244380849188505</v>
      </c>
    </row>
    <row r="104" customFormat="false" ht="14.4" hidden="false" customHeight="false" outlineLevel="0" collapsed="false">
      <c r="A104" s="8" t="n">
        <v>307.1</v>
      </c>
      <c r="B104" s="8" t="n">
        <v>12.4</v>
      </c>
      <c r="C104" s="7" t="n">
        <v>0.145988934197471</v>
      </c>
      <c r="D104" s="7" t="n">
        <v>0.966101694915254</v>
      </c>
      <c r="E104" s="7" t="n">
        <v>374.306106264869</v>
      </c>
      <c r="F104" s="8" t="n">
        <v>4.03</v>
      </c>
      <c r="G104" s="23"/>
      <c r="H104" s="9" t="s">
        <v>29</v>
      </c>
      <c r="I104" s="8" t="n">
        <v>1</v>
      </c>
      <c r="J104" s="19" t="n">
        <v>3.1406</v>
      </c>
      <c r="K104" s="19" t="n">
        <v>0.0244406092212066</v>
      </c>
    </row>
    <row r="105" customFormat="false" ht="14.4" hidden="false" customHeight="false" outlineLevel="0" collapsed="false">
      <c r="A105" s="8" t="n">
        <v>307.2</v>
      </c>
      <c r="B105" s="8" t="n">
        <v>13.6</v>
      </c>
      <c r="C105" s="7" t="n">
        <v>0.167522032621249</v>
      </c>
      <c r="D105" s="7" t="n">
        <v>0.962589928057554</v>
      </c>
      <c r="E105" s="7" t="n">
        <v>429.012345679012</v>
      </c>
      <c r="F105" s="8" t="n">
        <v>5.15</v>
      </c>
      <c r="G105" s="23"/>
      <c r="I105" s="8" t="n">
        <v>1</v>
      </c>
      <c r="J105" s="19" t="n">
        <v>3.1472</v>
      </c>
      <c r="K105" s="19" t="n">
        <v>0.0244591716241185</v>
      </c>
    </row>
    <row r="106" customFormat="false" ht="14.4" hidden="false" customHeight="false" outlineLevel="0" collapsed="false">
      <c r="A106" s="8" t="n">
        <v>308</v>
      </c>
      <c r="B106" s="8" t="n">
        <v>12.3</v>
      </c>
      <c r="C106" s="7" t="n">
        <v>0.134361566215581</v>
      </c>
      <c r="D106" s="7" t="n">
        <v>0.963636363636364</v>
      </c>
      <c r="E106" s="7" t="n">
        <v>367.223065250379</v>
      </c>
      <c r="F106" s="8" t="n">
        <v>1.63</v>
      </c>
      <c r="G106" s="23"/>
      <c r="H106" s="2"/>
      <c r="I106" s="8" t="n">
        <v>1</v>
      </c>
      <c r="J106" s="19" t="n">
        <v>3.2</v>
      </c>
      <c r="K106" s="19" t="n">
        <v>0.02517435039777</v>
      </c>
    </row>
    <row r="107" customFormat="false" ht="14.4" hidden="false" customHeight="false" outlineLevel="0" collapsed="false">
      <c r="A107" s="8" t="n">
        <v>311</v>
      </c>
      <c r="B107" s="8" t="n">
        <v>57.1</v>
      </c>
      <c r="C107" s="7" t="n">
        <v>0.816408204102051</v>
      </c>
      <c r="D107" s="7" t="n">
        <v>0.98062015503876</v>
      </c>
      <c r="E107" s="7" t="n">
        <v>2476.8</v>
      </c>
      <c r="F107" s="8" t="n">
        <v>6.3</v>
      </c>
      <c r="G107" s="29"/>
      <c r="I107" s="8" t="n">
        <v>2</v>
      </c>
      <c r="J107" s="19" t="n">
        <v>3.398</v>
      </c>
      <c r="K107" s="19" t="n">
        <v>0.0348413459447589</v>
      </c>
    </row>
    <row r="108" customFormat="false" ht="14.4" hidden="false" customHeight="false" outlineLevel="0" collapsed="false">
      <c r="A108" s="8" t="n">
        <v>311.1</v>
      </c>
      <c r="B108" s="8" t="n">
        <v>53.8</v>
      </c>
      <c r="C108" s="7" t="n">
        <v>0.778421247236891</v>
      </c>
      <c r="D108" s="7" t="n">
        <v>0.985639686684073</v>
      </c>
      <c r="E108" s="7" t="n">
        <v>2337.14721586575</v>
      </c>
      <c r="F108" s="8" t="n">
        <v>6.13</v>
      </c>
      <c r="G108" s="29"/>
      <c r="I108" s="8" t="n">
        <v>2</v>
      </c>
      <c r="J108" s="19" t="n">
        <v>3.4046</v>
      </c>
      <c r="K108" s="19" t="n">
        <v>0.0352904418378156</v>
      </c>
    </row>
    <row r="109" customFormat="false" ht="14.4" hidden="false" customHeight="false" outlineLevel="0" collapsed="false">
      <c r="A109" s="8" t="n">
        <v>311.2</v>
      </c>
      <c r="B109" s="8" t="n">
        <v>57.7</v>
      </c>
      <c r="C109" s="7" t="n">
        <v>0.835666875583386</v>
      </c>
      <c r="D109" s="7" t="n">
        <v>0.991315136476427</v>
      </c>
      <c r="E109" s="7" t="n">
        <v>2470.49808429119</v>
      </c>
      <c r="F109" s="8" t="n">
        <v>6.41</v>
      </c>
      <c r="G109" s="29"/>
      <c r="I109" s="8" t="n">
        <v>2</v>
      </c>
      <c r="J109" s="19" t="n">
        <v>3.4112</v>
      </c>
      <c r="K109" s="19" t="n">
        <v>0.0357448667056639</v>
      </c>
    </row>
    <row r="110" customFormat="false" ht="14.4" hidden="false" customHeight="false" outlineLevel="0" collapsed="false">
      <c r="A110" s="8" t="n">
        <v>312</v>
      </c>
      <c r="B110" s="8" t="n">
        <v>55.1</v>
      </c>
      <c r="C110" s="7" t="n">
        <v>0.807715358059837</v>
      </c>
      <c r="D110" s="7" t="n">
        <v>0.985897435897436</v>
      </c>
      <c r="E110" s="7" t="n">
        <v>2376.23762376238</v>
      </c>
      <c r="F110" s="8" t="n">
        <v>5.99</v>
      </c>
      <c r="G110" s="29"/>
      <c r="H110" s="9" t="s">
        <v>34</v>
      </c>
      <c r="I110" s="8" t="n">
        <v>2</v>
      </c>
      <c r="J110" s="19" t="n">
        <v>3.464</v>
      </c>
      <c r="K110" s="19" t="n">
        <v>0.0395496200148884</v>
      </c>
    </row>
    <row r="111" customFormat="false" ht="14.4" hidden="false" customHeight="false" outlineLevel="0" collapsed="false">
      <c r="A111" s="8" t="n">
        <v>312.2</v>
      </c>
      <c r="B111" s="8" t="n">
        <v>51.5</v>
      </c>
      <c r="C111" s="7" t="n">
        <v>0.761727862467105</v>
      </c>
      <c r="D111" s="7" t="n">
        <v>0.978947368421053</v>
      </c>
      <c r="E111" s="7" t="n">
        <v>2225.47584187408</v>
      </c>
      <c r="F111" s="8" t="n">
        <v>6.21</v>
      </c>
      <c r="G111" s="29"/>
      <c r="I111" s="8" t="n">
        <v>2</v>
      </c>
      <c r="J111" s="19" t="n">
        <v>3.4654</v>
      </c>
      <c r="K111" s="19" t="n">
        <v>0.0392790561360831</v>
      </c>
    </row>
    <row r="112" customFormat="false" ht="14.4" hidden="false" customHeight="false" outlineLevel="0" collapsed="false">
      <c r="A112" s="8" t="n">
        <v>313</v>
      </c>
      <c r="B112" s="8" t="n">
        <v>42.1</v>
      </c>
      <c r="C112" s="7" t="n">
        <v>0.58266681233337</v>
      </c>
      <c r="D112" s="7" t="n">
        <v>0.976868327402135</v>
      </c>
      <c r="E112" s="7" t="n">
        <v>1722.60536398467</v>
      </c>
      <c r="F112" s="8" t="n">
        <v>5.94</v>
      </c>
      <c r="G112" s="29"/>
      <c r="I112" s="8" t="n">
        <v>2</v>
      </c>
      <c r="J112" s="19" t="n">
        <v>3.471</v>
      </c>
      <c r="K112" s="19" t="n">
        <v>0.0382570865940516</v>
      </c>
    </row>
    <row r="113" customFormat="false" ht="14.4" hidden="false" customHeight="false" outlineLevel="0" collapsed="false">
      <c r="A113" s="8" t="n">
        <v>317</v>
      </c>
      <c r="B113" s="8" t="n">
        <v>11.4</v>
      </c>
      <c r="C113" s="7" t="n">
        <v>0.120430585663202</v>
      </c>
      <c r="D113" s="7" t="n">
        <v>0.942748091603054</v>
      </c>
      <c r="E113" s="7" t="n">
        <v>323.456790123457</v>
      </c>
      <c r="F113" s="8" t="n">
        <v>0</v>
      </c>
      <c r="G113" s="23"/>
      <c r="H113" s="9" t="s">
        <v>29</v>
      </c>
      <c r="I113" s="8" t="n">
        <v>1</v>
      </c>
      <c r="J113" s="19" t="n">
        <v>3.499</v>
      </c>
      <c r="K113" s="19" t="n">
        <v>0.0348304957065525</v>
      </c>
    </row>
    <row r="114" customFormat="false" ht="14.4" hidden="false" customHeight="false" outlineLevel="0" collapsed="false">
      <c r="A114" s="8" t="n">
        <v>319</v>
      </c>
      <c r="B114" s="8" t="n">
        <v>11.7</v>
      </c>
      <c r="C114" s="7" t="n">
        <v>0.129072169672623</v>
      </c>
      <c r="D114" s="7" t="n">
        <v>0.964716006884682</v>
      </c>
      <c r="E114" s="7" t="n">
        <v>354.809160305343</v>
      </c>
      <c r="F114" s="8" t="n">
        <v>0.85</v>
      </c>
      <c r="G114" s="23"/>
      <c r="I114" s="8" t="n">
        <v>1</v>
      </c>
      <c r="J114" s="19" t="n">
        <v>3.513</v>
      </c>
      <c r="K114" s="19" t="n">
        <v>0.0343371622020665</v>
      </c>
    </row>
    <row r="115" customFormat="false" ht="14.4" hidden="false" customHeight="false" outlineLevel="0" collapsed="false">
      <c r="A115" s="8" t="n">
        <v>322</v>
      </c>
      <c r="B115" s="8" t="n">
        <v>10.7</v>
      </c>
      <c r="C115" s="7" t="n">
        <v>0.112089239640567</v>
      </c>
      <c r="D115" s="7" t="n">
        <v>0.965767634854772</v>
      </c>
      <c r="E115" s="7" t="n">
        <v>320</v>
      </c>
      <c r="F115" s="8" t="n">
        <v>0</v>
      </c>
      <c r="G115" s="23"/>
      <c r="I115" s="8" t="n">
        <v>1</v>
      </c>
      <c r="J115" s="19" t="n">
        <v>3.534</v>
      </c>
      <c r="K115" s="19" t="n">
        <v>0.0352381752766476</v>
      </c>
    </row>
    <row r="116" customFormat="false" ht="14.4" hidden="false" customHeight="false" outlineLevel="0" collapsed="false">
      <c r="A116" s="8" t="n">
        <v>325</v>
      </c>
      <c r="B116" s="8" t="n">
        <v>11.1</v>
      </c>
      <c r="C116" s="7" t="n">
        <v>0.11047995039991</v>
      </c>
      <c r="D116" s="7" t="n">
        <v>0.960820895522388</v>
      </c>
      <c r="E116" s="7" t="n">
        <v>331.119691119691</v>
      </c>
      <c r="F116" s="8" t="n">
        <v>1.8</v>
      </c>
      <c r="G116" s="23"/>
      <c r="I116" s="8" t="n">
        <v>1</v>
      </c>
      <c r="J116" s="19" t="n">
        <v>3.555</v>
      </c>
      <c r="K116" s="19" t="n">
        <v>0.03796135052366</v>
      </c>
    </row>
    <row r="117" customFormat="false" ht="14.4" hidden="false" customHeight="false" outlineLevel="0" collapsed="false">
      <c r="A117" s="8" t="n">
        <v>328</v>
      </c>
      <c r="B117" s="8" t="n">
        <v>13.8</v>
      </c>
      <c r="C117" s="7" t="n">
        <v>0.132397025580459</v>
      </c>
      <c r="D117" s="7" t="n">
        <v>0.967270194986072</v>
      </c>
      <c r="E117" s="7" t="n">
        <v>431.87969924812</v>
      </c>
      <c r="F117" s="8" t="n">
        <v>0</v>
      </c>
      <c r="G117" s="23"/>
      <c r="I117" s="8" t="n">
        <v>1</v>
      </c>
      <c r="J117" s="19" t="n">
        <v>3.576</v>
      </c>
      <c r="K117" s="19" t="n">
        <v>0.0421550248291749</v>
      </c>
    </row>
    <row r="118" customFormat="false" ht="14.4" hidden="false" customHeight="false" outlineLevel="0" collapsed="false">
      <c r="A118" s="8" t="n">
        <v>332</v>
      </c>
      <c r="B118" s="8" t="n">
        <v>13.4</v>
      </c>
      <c r="C118" s="7" t="n">
        <v>0.128857915264072</v>
      </c>
      <c r="D118" s="7" t="n">
        <v>0.959383753501401</v>
      </c>
      <c r="E118" s="7" t="n">
        <v>422.79792746114</v>
      </c>
      <c r="F118" s="8" t="n">
        <v>0.75</v>
      </c>
      <c r="G118" s="23"/>
      <c r="I118" s="8" t="n">
        <v>1</v>
      </c>
      <c r="J118" s="19" t="n">
        <v>3.604</v>
      </c>
      <c r="K118" s="19" t="n">
        <v>0.0493718934376559</v>
      </c>
    </row>
    <row r="119" customFormat="false" ht="14.4" hidden="false" customHeight="false" outlineLevel="0" collapsed="false">
      <c r="A119" s="8" t="n">
        <v>335</v>
      </c>
      <c r="B119" s="8" t="n">
        <v>24.5</v>
      </c>
      <c r="C119" s="7" t="n">
        <v>0.208345526700068</v>
      </c>
      <c r="D119" s="7" t="n">
        <v>0.983221476510067</v>
      </c>
      <c r="E119" s="7" t="n">
        <v>877.115526122149</v>
      </c>
      <c r="F119" s="8" t="n">
        <v>1.63</v>
      </c>
      <c r="G119" s="23"/>
      <c r="I119" s="8" t="n">
        <v>1</v>
      </c>
      <c r="J119" s="19" t="n">
        <v>3.625</v>
      </c>
      <c r="K119" s="19" t="n">
        <v>0.0556094280833515</v>
      </c>
    </row>
    <row r="120" customFormat="false" ht="14.4" hidden="false" customHeight="false" outlineLevel="0" collapsed="false">
      <c r="A120" s="8" t="n">
        <v>339</v>
      </c>
      <c r="B120" s="8" t="n">
        <v>63.9</v>
      </c>
      <c r="C120" s="7" t="n">
        <v>0.547052667438014</v>
      </c>
      <c r="D120" s="7" t="n">
        <v>0.995180722891566</v>
      </c>
      <c r="E120" s="7" t="n">
        <v>2546.01226993865</v>
      </c>
      <c r="F120" s="8" t="n">
        <v>1.41</v>
      </c>
      <c r="G120" s="30"/>
      <c r="H120" s="9" t="s">
        <v>40</v>
      </c>
      <c r="I120" s="8" t="n">
        <v>7</v>
      </c>
      <c r="J120" s="19" t="n">
        <v>3.653</v>
      </c>
      <c r="K120" s="19" t="n">
        <v>0.0646379900846892</v>
      </c>
    </row>
    <row r="121" customFormat="false" ht="14.4" hidden="false" customHeight="false" outlineLevel="0" collapsed="false">
      <c r="A121" s="8" t="n">
        <v>339.2</v>
      </c>
      <c r="B121" s="8" t="n">
        <v>67.7</v>
      </c>
      <c r="C121" s="7" t="n">
        <v>0.641943811875885</v>
      </c>
      <c r="D121" s="7" t="n">
        <v>0.991438356164384</v>
      </c>
      <c r="E121" s="7" t="n">
        <v>3510.14274981217</v>
      </c>
      <c r="F121" s="8" t="n">
        <v>2.36</v>
      </c>
      <c r="G121" s="30"/>
      <c r="I121" s="8" t="n">
        <v>7</v>
      </c>
      <c r="J121" s="19" t="n">
        <v>3.6544</v>
      </c>
      <c r="K121" s="19" t="n">
        <v>0.0651055272508972</v>
      </c>
    </row>
    <row r="122" customFormat="false" ht="14.4" hidden="false" customHeight="false" outlineLevel="0" collapsed="false">
      <c r="A122" s="8" t="n">
        <v>340</v>
      </c>
      <c r="B122" s="8" t="n">
        <v>93.3</v>
      </c>
      <c r="C122" s="7" t="n">
        <v>0.723281577994649</v>
      </c>
      <c r="D122" s="7" t="n">
        <v>0.988013698630137</v>
      </c>
      <c r="E122" s="7" t="n">
        <v>3667.18995290424</v>
      </c>
      <c r="F122" s="8" t="n">
        <v>1.18</v>
      </c>
      <c r="G122" s="30"/>
      <c r="I122" s="8" t="n">
        <v>7</v>
      </c>
      <c r="J122" s="19" t="n">
        <v>3.66</v>
      </c>
      <c r="K122" s="19" t="n">
        <v>0.0669883761377917</v>
      </c>
    </row>
    <row r="123" customFormat="false" ht="14.4" hidden="false" customHeight="false" outlineLevel="0" collapsed="false">
      <c r="A123" s="8" t="n">
        <v>340.1</v>
      </c>
      <c r="B123" s="8" t="n">
        <v>94.7</v>
      </c>
      <c r="C123" s="7" t="n">
        <v>0.663890608863095</v>
      </c>
      <c r="D123" s="7" t="n">
        <v>0.991438356164384</v>
      </c>
      <c r="E123" s="7" t="n">
        <v>3630.14763014763</v>
      </c>
      <c r="F123" s="8" t="n">
        <v>1.16</v>
      </c>
      <c r="G123" s="30"/>
      <c r="I123" s="8" t="n">
        <v>7</v>
      </c>
      <c r="J123" s="19" t="n">
        <v>3.66316666666667</v>
      </c>
      <c r="K123" s="19" t="n">
        <v>0.0662489236235073</v>
      </c>
    </row>
    <row r="124" customFormat="false" ht="14.4" hidden="false" customHeight="false" outlineLevel="0" collapsed="false">
      <c r="A124" s="8" t="n">
        <v>340.3</v>
      </c>
      <c r="B124" s="8" t="n">
        <v>98.1</v>
      </c>
      <c r="C124" s="7" t="n">
        <v>0.690728476044121</v>
      </c>
      <c r="D124" s="7" t="n">
        <v>1</v>
      </c>
      <c r="E124" s="7" t="n">
        <v>3709.14777169664</v>
      </c>
      <c r="F124" s="8" t="n">
        <v>0.2</v>
      </c>
      <c r="G124" s="30"/>
      <c r="I124" s="8" t="n">
        <v>7</v>
      </c>
      <c r="J124" s="19" t="n">
        <v>3.6695</v>
      </c>
      <c r="K124" s="19" t="n">
        <v>0.0647814968453532</v>
      </c>
    </row>
    <row r="125" customFormat="false" ht="14.4" hidden="false" customHeight="false" outlineLevel="0" collapsed="false">
      <c r="A125" s="8" t="n">
        <v>342</v>
      </c>
      <c r="B125" s="8" t="n">
        <v>24.9</v>
      </c>
      <c r="C125" s="7" t="n">
        <v>0.280079017388175</v>
      </c>
      <c r="D125" s="7" t="n">
        <v>0.984375</v>
      </c>
      <c r="E125" s="7" t="n">
        <v>976.353928299008</v>
      </c>
      <c r="F125" s="8" t="n">
        <v>0.4</v>
      </c>
      <c r="G125" s="31"/>
      <c r="H125" s="9" t="s">
        <v>35</v>
      </c>
      <c r="I125" s="8" t="n">
        <v>4</v>
      </c>
      <c r="J125" s="19" t="n">
        <v>3.72333333333333</v>
      </c>
      <c r="K125" s="19" t="n">
        <v>0.0530937647250606</v>
      </c>
    </row>
    <row r="126" customFormat="false" ht="14.4" hidden="false" customHeight="false" outlineLevel="0" collapsed="false">
      <c r="A126" s="8" t="n">
        <v>343</v>
      </c>
      <c r="B126" s="8" t="n">
        <v>6.9</v>
      </c>
      <c r="C126" s="7" t="n">
        <v>0.098950574188193</v>
      </c>
      <c r="D126" s="7" t="n">
        <v>0.944010416666667</v>
      </c>
      <c r="E126" s="7" t="n">
        <v>225.054945054945</v>
      </c>
      <c r="F126" s="8" t="n">
        <v>1.45</v>
      </c>
      <c r="G126" s="23"/>
      <c r="H126" s="9" t="s">
        <v>37</v>
      </c>
      <c r="I126" s="8" t="n">
        <v>6</v>
      </c>
      <c r="J126" s="19" t="n">
        <v>3.755</v>
      </c>
      <c r="K126" s="19" t="n">
        <v>0.0471496421331487</v>
      </c>
    </row>
    <row r="127" customFormat="false" ht="14.4" hidden="false" customHeight="false" outlineLevel="0" collapsed="false">
      <c r="A127" s="8" t="n">
        <v>343.2</v>
      </c>
      <c r="B127" s="8" t="n">
        <v>6.8</v>
      </c>
      <c r="C127" s="7" t="n">
        <v>0.0923885366106477</v>
      </c>
      <c r="D127" s="7" t="n">
        <v>0.948224852071006</v>
      </c>
      <c r="E127" s="7" t="n">
        <v>203.003003003003</v>
      </c>
      <c r="F127" s="8" t="n">
        <v>5.88</v>
      </c>
      <c r="G127" s="23"/>
      <c r="I127" s="8" t="n">
        <v>1</v>
      </c>
      <c r="J127" s="19" t="n">
        <v>3.76133333333333</v>
      </c>
      <c r="K127" s="19" t="n">
        <v>0.0460758938366802</v>
      </c>
    </row>
    <row r="128" customFormat="false" ht="14.4" hidden="false" customHeight="false" outlineLevel="0" collapsed="false">
      <c r="A128" s="8" t="n">
        <v>346</v>
      </c>
      <c r="B128" s="8" t="n">
        <v>10.2</v>
      </c>
      <c r="C128" s="7" t="n">
        <v>0.150075037518759</v>
      </c>
      <c r="D128" s="7" t="n">
        <v>0.959760273972603</v>
      </c>
      <c r="E128" s="7" t="n">
        <v>353.939393939394</v>
      </c>
      <c r="F128" s="8" t="n">
        <v>0.98</v>
      </c>
      <c r="G128" s="23"/>
      <c r="H128" s="9" t="s">
        <v>29</v>
      </c>
      <c r="I128" s="8" t="n">
        <v>1</v>
      </c>
      <c r="J128" s="19" t="n">
        <v>3.85</v>
      </c>
      <c r="K128" s="19" t="n">
        <v>0.03727015464561</v>
      </c>
    </row>
    <row r="129" customFormat="false" ht="14.4" hidden="false" customHeight="false" outlineLevel="0" collapsed="false">
      <c r="A129" s="8" t="n">
        <v>346.2</v>
      </c>
      <c r="B129" s="8" t="n">
        <v>9.3</v>
      </c>
      <c r="C129" s="7" t="n">
        <v>0.141447481697918</v>
      </c>
      <c r="D129" s="7" t="n">
        <v>0.956959706959707</v>
      </c>
      <c r="E129" s="7" t="n">
        <v>323.316062176166</v>
      </c>
      <c r="F129" s="8" t="n">
        <v>2.15</v>
      </c>
      <c r="G129" s="23"/>
      <c r="I129" s="8" t="n">
        <v>1</v>
      </c>
      <c r="J129" s="19" t="n">
        <v>3.85633333333333</v>
      </c>
      <c r="K129" s="19" t="n">
        <v>0.0372064371324897</v>
      </c>
    </row>
    <row r="130" customFormat="false" ht="14.4" hidden="false" customHeight="false" outlineLevel="0" collapsed="false">
      <c r="A130" s="8" t="n">
        <v>347</v>
      </c>
      <c r="B130" s="8" t="n">
        <v>26.8</v>
      </c>
      <c r="C130" s="7" t="n">
        <v>0.39445101641004</v>
      </c>
      <c r="D130" s="7" t="n">
        <v>0.981132075471698</v>
      </c>
      <c r="E130" s="7" t="n">
        <v>1015.16360734238</v>
      </c>
      <c r="F130" s="8" t="n">
        <v>5.6</v>
      </c>
      <c r="G130" s="23"/>
      <c r="I130" s="8" t="n">
        <v>1</v>
      </c>
      <c r="J130" s="19" t="n">
        <v>3.88166666666667</v>
      </c>
      <c r="K130" s="19" t="n">
        <v>0.0378008903253117</v>
      </c>
    </row>
    <row r="131" customFormat="false" ht="14.4" hidden="false" customHeight="false" outlineLevel="0" collapsed="false">
      <c r="A131" s="8" t="n">
        <v>348</v>
      </c>
      <c r="B131" s="8" t="n">
        <v>30.5</v>
      </c>
      <c r="C131" s="7" t="n">
        <v>0.45462602164682</v>
      </c>
      <c r="D131" s="7" t="n">
        <v>0.985632183908046</v>
      </c>
      <c r="E131" s="7" t="n">
        <v>1123.48668280872</v>
      </c>
      <c r="F131" s="8" t="n">
        <v>5.25</v>
      </c>
      <c r="G131" s="24"/>
      <c r="H131" s="9" t="s">
        <v>34</v>
      </c>
      <c r="I131" s="8" t="n">
        <v>4</v>
      </c>
      <c r="J131" s="19" t="n">
        <v>3.91333333333333</v>
      </c>
      <c r="K131" s="19" t="n">
        <v>0.0403444629017845</v>
      </c>
    </row>
    <row r="132" customFormat="false" ht="14.4" hidden="false" customHeight="false" outlineLevel="0" collapsed="false">
      <c r="A132" s="8" t="n">
        <v>348.2</v>
      </c>
      <c r="B132" s="8" t="n">
        <v>30.3</v>
      </c>
      <c r="C132" s="7" t="n">
        <v>0.460421293449272</v>
      </c>
      <c r="D132" s="7" t="n">
        <v>0.983516483516484</v>
      </c>
      <c r="E132" s="7" t="n">
        <v>1159.23566878981</v>
      </c>
      <c r="F132" s="8" t="n">
        <v>4.29</v>
      </c>
      <c r="G132" s="24"/>
      <c r="I132" s="8" t="n">
        <v>4</v>
      </c>
      <c r="J132" s="19" t="n">
        <v>3.91966666666667</v>
      </c>
      <c r="K132" s="19" t="n">
        <v>0.0410670235318698</v>
      </c>
    </row>
    <row r="133" customFormat="false" ht="14.4" hidden="false" customHeight="false" outlineLevel="0" collapsed="false">
      <c r="A133" s="8" t="n">
        <v>349</v>
      </c>
      <c r="B133" s="8" t="n">
        <v>22.7</v>
      </c>
      <c r="C133" s="7" t="n">
        <v>0.341830867085437</v>
      </c>
      <c r="D133" s="7" t="n">
        <v>0.98046875</v>
      </c>
      <c r="E133" s="7" t="n">
        <v>825.141015310234</v>
      </c>
      <c r="F133" s="8" t="n">
        <v>4.41</v>
      </c>
      <c r="G133" s="24"/>
      <c r="I133" s="8" t="n">
        <v>4</v>
      </c>
      <c r="J133" s="19" t="n">
        <v>3.945</v>
      </c>
      <c r="K133" s="19" t="n">
        <v>0.0445574860113242</v>
      </c>
    </row>
    <row r="134" customFormat="false" ht="14.4" hidden="false" customHeight="false" outlineLevel="0" collapsed="false">
      <c r="A134" s="8" t="n">
        <v>352</v>
      </c>
      <c r="B134" s="8" t="n">
        <v>8.1</v>
      </c>
      <c r="C134" s="7" t="n">
        <v>0.1260598401274</v>
      </c>
      <c r="D134" s="7" t="n">
        <v>0.950800915331808</v>
      </c>
      <c r="E134" s="7" t="n">
        <v>278.787878787879</v>
      </c>
      <c r="F134" s="8" t="n">
        <v>3.7</v>
      </c>
      <c r="G134" s="23"/>
      <c r="H134" s="9" t="s">
        <v>29</v>
      </c>
      <c r="I134" s="8" t="n">
        <v>1</v>
      </c>
      <c r="J134" s="19" t="n">
        <v>4.05317910447761</v>
      </c>
      <c r="K134" s="19" t="n">
        <v>0.0425874341460769</v>
      </c>
    </row>
    <row r="135" customFormat="false" ht="14.4" hidden="false" customHeight="false" outlineLevel="0" collapsed="false">
      <c r="A135" s="8" t="n">
        <v>354</v>
      </c>
      <c r="B135" s="8" t="n">
        <v>13.4</v>
      </c>
      <c r="C135" s="7" t="n">
        <v>0.212636056331099</v>
      </c>
      <c r="D135" s="7" t="n">
        <v>0.958709677419355</v>
      </c>
      <c r="E135" s="7" t="n">
        <v>491.67327517843</v>
      </c>
      <c r="F135" s="8" t="n">
        <v>3.73</v>
      </c>
      <c r="G135" s="23"/>
      <c r="I135" s="8" t="n">
        <v>1</v>
      </c>
      <c r="J135" s="19" t="n">
        <v>4.12529850746269</v>
      </c>
      <c r="K135" s="19" t="n">
        <v>0.0412908588840458</v>
      </c>
    </row>
    <row r="136" customFormat="false" ht="14.4" hidden="false" customHeight="false" outlineLevel="0" collapsed="false">
      <c r="A136" s="8" t="n">
        <v>356</v>
      </c>
      <c r="B136" s="8" t="n">
        <v>12</v>
      </c>
      <c r="C136" s="7" t="n">
        <v>0.193772775715922</v>
      </c>
      <c r="D136" s="7" t="n">
        <v>0.958904109589041</v>
      </c>
      <c r="E136" s="7" t="n">
        <v>415.494071146245</v>
      </c>
      <c r="F136" s="8" t="n">
        <v>2.5</v>
      </c>
      <c r="G136" s="23"/>
      <c r="I136" s="8" t="n">
        <v>1</v>
      </c>
      <c r="J136" s="19" t="n">
        <v>4.19741791044776</v>
      </c>
      <c r="K136" s="19" t="n">
        <v>0.04000924349624</v>
      </c>
    </row>
    <row r="137" customFormat="false" ht="14.4" hidden="false" customHeight="false" outlineLevel="0" collapsed="false">
      <c r="A137" s="8" t="n">
        <v>358</v>
      </c>
      <c r="B137" s="8" t="n">
        <v>19.1</v>
      </c>
      <c r="C137" s="7" t="n">
        <v>0.315366509101675</v>
      </c>
      <c r="D137" s="7" t="n">
        <v>0.959090909090909</v>
      </c>
      <c r="E137" s="7" t="n">
        <v>693.459416863672</v>
      </c>
      <c r="F137" s="8" t="n">
        <v>3.14</v>
      </c>
      <c r="G137" s="23"/>
      <c r="I137" s="8" t="n">
        <v>1</v>
      </c>
      <c r="J137" s="19" t="n">
        <v>4.26953731343284</v>
      </c>
      <c r="K137" s="19" t="n">
        <v>0.0387440725843857</v>
      </c>
    </row>
    <row r="138" customFormat="false" ht="14.4" hidden="false" customHeight="false" outlineLevel="0" collapsed="false">
      <c r="A138" s="8" t="n">
        <v>360</v>
      </c>
      <c r="B138" s="8" t="n">
        <v>43.3</v>
      </c>
      <c r="C138" s="7" t="n">
        <v>0.729366267920014</v>
      </c>
      <c r="D138" s="7" t="n">
        <v>0.982954545454545</v>
      </c>
      <c r="E138" s="7" t="n">
        <v>1673.53407290016</v>
      </c>
      <c r="F138" s="8" t="n">
        <v>4.62</v>
      </c>
      <c r="G138" s="24"/>
      <c r="I138" s="8" t="n">
        <v>4</v>
      </c>
      <c r="J138" s="19" t="n">
        <v>4.34165671641791</v>
      </c>
      <c r="K138" s="19" t="n">
        <v>0.0374970107239277</v>
      </c>
    </row>
    <row r="139" customFormat="false" ht="14.4" hidden="false" customHeight="false" outlineLevel="0" collapsed="false">
      <c r="A139" s="8" t="n">
        <v>363</v>
      </c>
      <c r="B139" s="8" t="n">
        <v>94.6</v>
      </c>
      <c r="C139" s="7" t="n">
        <v>1.49995252809817</v>
      </c>
      <c r="D139" s="7" t="n">
        <v>0.982876712328767</v>
      </c>
      <c r="E139" s="7" t="n">
        <v>3725.67783094099</v>
      </c>
      <c r="F139" s="8" t="n">
        <v>5.07</v>
      </c>
      <c r="G139" s="24"/>
      <c r="H139" s="9" t="s">
        <v>34</v>
      </c>
      <c r="I139" s="8" t="n">
        <v>4</v>
      </c>
      <c r="J139" s="19" t="n">
        <v>4.44983582089552</v>
      </c>
      <c r="K139" s="19" t="n">
        <v>0.0356645205392727</v>
      </c>
    </row>
    <row r="140" customFormat="false" ht="14.4" hidden="false" customHeight="true" outlineLevel="0" collapsed="false">
      <c r="A140" s="8" t="n">
        <v>364</v>
      </c>
      <c r="B140" s="8" t="n">
        <v>193.5</v>
      </c>
      <c r="C140" s="7" t="n">
        <v>2.97381892527291</v>
      </c>
      <c r="D140" s="7" t="n">
        <v>0.968468468468469</v>
      </c>
      <c r="E140" s="7" t="n">
        <v>7019.7628458498</v>
      </c>
      <c r="F140" s="8" t="n">
        <v>4.86</v>
      </c>
      <c r="G140" s="24"/>
      <c r="I140" s="8" t="n">
        <v>4</v>
      </c>
      <c r="J140" s="19" t="n">
        <v>4.48589552238806</v>
      </c>
      <c r="K140" s="19" t="n">
        <v>0.0350649153915025</v>
      </c>
    </row>
    <row r="141" customFormat="false" ht="14.4" hidden="false" customHeight="false" outlineLevel="0" collapsed="false">
      <c r="A141" s="8" t="n">
        <v>364.2</v>
      </c>
      <c r="B141" s="8" t="n">
        <v>188</v>
      </c>
      <c r="C141" s="7" t="n">
        <v>2.84745794359077</v>
      </c>
      <c r="D141" s="7" t="n">
        <v>0.978448275862069</v>
      </c>
      <c r="E141" s="7" t="n">
        <v>7216.17418351477</v>
      </c>
      <c r="F141" s="8" t="n">
        <v>4.89</v>
      </c>
      <c r="G141" s="32"/>
      <c r="H141" s="9" t="s">
        <v>41</v>
      </c>
      <c r="I141" s="8" t="n">
        <v>2</v>
      </c>
      <c r="J141" s="19" t="n">
        <v>4.49310746268657</v>
      </c>
      <c r="K141" s="19" t="n">
        <v>0.0349457167098106</v>
      </c>
    </row>
    <row r="142" customFormat="false" ht="14.4" hidden="false" customHeight="false" outlineLevel="0" collapsed="false">
      <c r="A142" s="8" t="n">
        <v>365</v>
      </c>
      <c r="B142" s="8" t="n">
        <v>200</v>
      </c>
      <c r="C142" s="7" t="n">
        <v>3.13589630636213</v>
      </c>
      <c r="D142" s="7" t="n">
        <v>0.96969696969697</v>
      </c>
      <c r="E142" s="7" t="n">
        <v>8295.36527886881</v>
      </c>
      <c r="F142" s="8" t="n">
        <v>4.6</v>
      </c>
      <c r="G142" s="32"/>
      <c r="I142" s="8" t="n">
        <v>2</v>
      </c>
      <c r="J142" s="19" t="n">
        <v>4.5219552238806</v>
      </c>
      <c r="K142" s="19" t="n">
        <v>0.0344714131116078</v>
      </c>
    </row>
    <row r="143" customFormat="false" ht="14.4" hidden="false" customHeight="false" outlineLevel="0" collapsed="false">
      <c r="A143" s="8" t="n">
        <v>365.2</v>
      </c>
      <c r="B143" s="8" t="n">
        <v>199.4</v>
      </c>
      <c r="C143" s="7" t="n">
        <v>2.9679911726198</v>
      </c>
      <c r="D143" s="7" t="n">
        <v>0.943548387096774</v>
      </c>
      <c r="E143" s="7" t="n">
        <v>7910.68580542265</v>
      </c>
      <c r="F143" s="8" t="n">
        <v>4.91</v>
      </c>
      <c r="G143" s="32"/>
      <c r="H143" s="2"/>
      <c r="I143" s="33" t="n">
        <v>2</v>
      </c>
      <c r="J143" s="19" t="n">
        <v>4.5291671641791</v>
      </c>
      <c r="K143" s="19" t="n">
        <v>0.0343534728919277</v>
      </c>
    </row>
    <row r="144" customFormat="false" ht="14.4" hidden="false" customHeight="false" outlineLevel="0" collapsed="false">
      <c r="A144" s="8" t="n">
        <v>366</v>
      </c>
      <c r="B144" s="8" t="n">
        <v>113.4</v>
      </c>
      <c r="C144" s="7" t="n">
        <v>1.78463343747644</v>
      </c>
      <c r="D144" s="7" t="n">
        <v>0.97797619047619</v>
      </c>
      <c r="E144" s="7" t="n">
        <v>5303.86740331492</v>
      </c>
      <c r="F144" s="8" t="n">
        <v>4.23</v>
      </c>
      <c r="G144" s="32"/>
      <c r="I144" s="33" t="n">
        <v>2</v>
      </c>
      <c r="J144" s="19" t="n">
        <v>4.55801492537313</v>
      </c>
      <c r="K144" s="19" t="n">
        <v>0.0338843343861126</v>
      </c>
    </row>
    <row r="145" customFormat="false" ht="14.4" hidden="false" customHeight="false" outlineLevel="0" collapsed="false">
      <c r="A145" s="8" t="n">
        <v>367</v>
      </c>
      <c r="B145" s="8" t="n">
        <v>51.5</v>
      </c>
      <c r="C145" s="7" t="n">
        <v>0.832403277567701</v>
      </c>
      <c r="D145" s="7" t="n">
        <v>0.969101123595506</v>
      </c>
      <c r="E145" s="7" t="n">
        <v>2300.48465266559</v>
      </c>
      <c r="F145" s="8" t="n">
        <v>4.47</v>
      </c>
      <c r="G145" s="32"/>
      <c r="H145" s="2"/>
      <c r="I145" s="8" t="n">
        <v>2</v>
      </c>
      <c r="J145" s="19" t="n">
        <v>4.59407462686567</v>
      </c>
      <c r="K145" s="19" t="n">
        <v>0.033304018917385</v>
      </c>
    </row>
    <row r="146" customFormat="false" ht="14.4" hidden="false" customHeight="false" outlineLevel="0" collapsed="false">
      <c r="A146" s="8" t="n">
        <v>370</v>
      </c>
      <c r="B146" s="8" t="n">
        <v>28</v>
      </c>
      <c r="C146" s="7" t="n">
        <v>0.450783605518868</v>
      </c>
      <c r="D146" s="7" t="n">
        <v>0.979310344827586</v>
      </c>
      <c r="E146" s="7" t="n">
        <v>925.039872408293</v>
      </c>
      <c r="F146" s="8" t="n">
        <v>6.79</v>
      </c>
      <c r="G146" s="31"/>
      <c r="H146" s="9" t="s">
        <v>42</v>
      </c>
      <c r="I146" s="8" t="n">
        <v>5</v>
      </c>
      <c r="J146" s="19" t="n">
        <v>4.70225373134328</v>
      </c>
      <c r="K146" s="19" t="n">
        <v>0.0316073557912346</v>
      </c>
    </row>
    <row r="147" customFormat="false" ht="14.4" hidden="false" customHeight="false" outlineLevel="0" collapsed="false">
      <c r="A147" s="8" t="n">
        <v>374</v>
      </c>
      <c r="B147" s="8" t="n">
        <v>24</v>
      </c>
      <c r="C147" s="7" t="n">
        <v>0.369750092437523</v>
      </c>
      <c r="D147" s="7" t="n">
        <v>0.975409836065574</v>
      </c>
      <c r="E147" s="7" t="n">
        <v>757.763975155279</v>
      </c>
      <c r="F147" s="8" t="n">
        <v>5.83</v>
      </c>
      <c r="G147" s="31"/>
      <c r="H147" s="2"/>
      <c r="I147" s="8" t="n">
        <v>5</v>
      </c>
      <c r="J147" s="19" t="n">
        <v>4.84649253731343</v>
      </c>
      <c r="K147" s="19" t="n">
        <v>0.0294641815350678</v>
      </c>
    </row>
    <row r="148" customFormat="false" ht="14.4" hidden="false" customHeight="false" outlineLevel="0" collapsed="false">
      <c r="A148" s="8" t="n">
        <v>376</v>
      </c>
      <c r="B148" s="8" t="n">
        <v>20</v>
      </c>
      <c r="C148" s="7" t="n">
        <v>0.316111363074534</v>
      </c>
      <c r="D148" s="7" t="n">
        <v>0.981308411214953</v>
      </c>
      <c r="E148" s="7" t="n">
        <v>666.147859922179</v>
      </c>
      <c r="F148" s="8" t="n">
        <v>5</v>
      </c>
      <c r="G148" s="34"/>
      <c r="H148" s="9" t="s">
        <v>43</v>
      </c>
      <c r="I148" s="8" t="n">
        <v>5</v>
      </c>
      <c r="J148" s="19" t="n">
        <v>4.91861194029851</v>
      </c>
      <c r="K148" s="19" t="n">
        <v>0.0284522952769285</v>
      </c>
    </row>
    <row r="149" customFormat="false" ht="14.4" hidden="false" customHeight="false" outlineLevel="0" collapsed="false">
      <c r="A149" s="8" t="n">
        <v>379</v>
      </c>
      <c r="B149" s="8" t="n">
        <v>20</v>
      </c>
      <c r="C149" s="7" t="n">
        <v>0.326393909666074</v>
      </c>
      <c r="D149" s="7" t="n">
        <v>0.972868217054264</v>
      </c>
      <c r="E149" s="7" t="n">
        <v>758.2659808964</v>
      </c>
      <c r="F149" s="8" t="n">
        <v>4.5</v>
      </c>
      <c r="G149" s="34"/>
      <c r="I149" s="8" t="n">
        <v>5</v>
      </c>
      <c r="J149" s="19" t="n">
        <v>5.02679104477612</v>
      </c>
      <c r="K149" s="19" t="n">
        <v>0.0270217321590089</v>
      </c>
    </row>
    <row r="150" customFormat="false" ht="14.4" hidden="false" customHeight="false" outlineLevel="0" collapsed="false">
      <c r="A150" s="8" t="n">
        <v>382</v>
      </c>
      <c r="B150" s="8" t="n">
        <v>9.4</v>
      </c>
      <c r="C150" s="7" t="n">
        <v>0.149997719106848</v>
      </c>
      <c r="D150" s="7" t="n">
        <v>0.961460446247465</v>
      </c>
      <c r="E150" s="7" t="n">
        <v>304.791344667697</v>
      </c>
      <c r="F150" s="8" t="n">
        <v>2.13</v>
      </c>
      <c r="G150" s="23"/>
      <c r="I150" s="8" t="n">
        <v>1</v>
      </c>
      <c r="J150" s="19" t="n">
        <v>5.13497014925373</v>
      </c>
      <c r="K150" s="19" t="n">
        <v>0.0257113358394453</v>
      </c>
    </row>
    <row r="151" customFormat="false" ht="14.4" hidden="false" customHeight="false" outlineLevel="0" collapsed="false">
      <c r="A151" s="8" t="n">
        <v>384</v>
      </c>
      <c r="B151" s="8" t="n">
        <v>7.1</v>
      </c>
      <c r="C151" s="7" t="n">
        <v>0.119571981112508</v>
      </c>
      <c r="D151" s="7" t="n">
        <v>0.951657458563536</v>
      </c>
      <c r="E151" s="7" t="n">
        <v>235.447154471545</v>
      </c>
      <c r="F151" s="8" t="n">
        <v>0</v>
      </c>
      <c r="G151" s="23"/>
      <c r="H151" s="9" t="s">
        <v>29</v>
      </c>
      <c r="I151" s="8" t="n">
        <v>1</v>
      </c>
      <c r="J151" s="19" t="n">
        <v>5.20708955223881</v>
      </c>
      <c r="K151" s="19" t="n">
        <v>0.0249139345294313</v>
      </c>
    </row>
    <row r="152" customFormat="false" ht="14.4" hidden="false" customHeight="false" outlineLevel="0" collapsed="false">
      <c r="A152" s="8" t="n">
        <v>387</v>
      </c>
      <c r="B152" s="8" t="n">
        <v>6.8</v>
      </c>
      <c r="C152" s="7" t="n">
        <v>0.0967653303137815</v>
      </c>
      <c r="D152" s="7" t="n">
        <v>0.963286713286713</v>
      </c>
      <c r="E152" s="7" t="n">
        <v>203.01685891748</v>
      </c>
      <c r="F152" s="8" t="n">
        <v>1.47</v>
      </c>
      <c r="G152" s="23"/>
      <c r="I152" s="8" t="n">
        <v>1</v>
      </c>
      <c r="J152" s="19" t="n">
        <v>5.31526865671642</v>
      </c>
      <c r="K152" s="19" t="n">
        <v>0.0238474187539321</v>
      </c>
    </row>
    <row r="153" customFormat="false" ht="14.4" hidden="false" customHeight="false" outlineLevel="0" collapsed="false">
      <c r="A153" s="8" t="n">
        <v>391</v>
      </c>
      <c r="B153" s="8" t="n">
        <v>10.7</v>
      </c>
      <c r="C153" s="7" t="n">
        <v>0.15593382276724</v>
      </c>
      <c r="D153" s="7" t="n">
        <v>0.964717741935484</v>
      </c>
      <c r="E153" s="7" t="n">
        <v>357.477477477477</v>
      </c>
      <c r="F153" s="8" t="n">
        <v>1.87</v>
      </c>
      <c r="G153" s="23"/>
      <c r="I153" s="8" t="n">
        <v>1</v>
      </c>
      <c r="J153" s="19" t="n">
        <v>5.45950746268657</v>
      </c>
      <c r="K153" s="19" t="n">
        <v>0.0227005817666068</v>
      </c>
    </row>
    <row r="154" customFormat="false" ht="14.4" hidden="false" customHeight="false" outlineLevel="0" collapsed="false">
      <c r="A154" s="8" t="n">
        <v>394</v>
      </c>
      <c r="B154" s="8" t="n">
        <v>28.4</v>
      </c>
      <c r="C154" s="7" t="n">
        <v>0.413211878346906</v>
      </c>
      <c r="D154" s="7" t="n">
        <v>0.97986577181208</v>
      </c>
      <c r="E154" s="7" t="n">
        <v>1047.45166959578</v>
      </c>
      <c r="F154" s="8" t="n">
        <v>3.52</v>
      </c>
      <c r="G154" s="24"/>
      <c r="H154" s="9" t="s">
        <v>37</v>
      </c>
      <c r="I154" s="8" t="n">
        <v>5</v>
      </c>
      <c r="J154" s="19" t="n">
        <v>5.56768656716418</v>
      </c>
      <c r="K154" s="19" t="n">
        <v>0.0220736655775453</v>
      </c>
    </row>
    <row r="155" customFormat="false" ht="14.4" hidden="false" customHeight="false" outlineLevel="0" collapsed="false">
      <c r="A155" s="8" t="n">
        <v>394.4</v>
      </c>
      <c r="B155" s="8" t="n">
        <v>27</v>
      </c>
      <c r="C155" s="7" t="n">
        <v>0.411141776356281</v>
      </c>
      <c r="D155" s="7" t="n">
        <v>0.978395061728395</v>
      </c>
      <c r="E155" s="7" t="n">
        <v>1073.73653686827</v>
      </c>
      <c r="F155" s="8" t="n">
        <v>3.33</v>
      </c>
      <c r="G155" s="24"/>
      <c r="I155" s="8" t="n">
        <v>4</v>
      </c>
      <c r="J155" s="19" t="n">
        <v>5.58211044776119</v>
      </c>
      <c r="K155" s="19" t="n">
        <v>0.02200634283731</v>
      </c>
    </row>
    <row r="156" customFormat="false" ht="14.4" hidden="false" customHeight="false" outlineLevel="0" collapsed="false">
      <c r="A156" s="8" t="n">
        <v>396</v>
      </c>
      <c r="B156" s="8" t="n">
        <v>27.5</v>
      </c>
      <c r="C156" s="7" t="n">
        <v>0.414492960766097</v>
      </c>
      <c r="D156" s="7" t="n">
        <v>0.996774193548387</v>
      </c>
      <c r="E156" s="7" t="n">
        <v>1042.01680672269</v>
      </c>
      <c r="F156" s="8" t="n">
        <v>2.91</v>
      </c>
      <c r="G156" s="24"/>
      <c r="H156" s="9" t="s">
        <v>34</v>
      </c>
      <c r="I156" s="8" t="n">
        <v>4</v>
      </c>
      <c r="J156" s="19" t="n">
        <v>5.63980597014925</v>
      </c>
      <c r="K156" s="19" t="n">
        <v>0.0217768776517267</v>
      </c>
    </row>
    <row r="157" customFormat="false" ht="14.4" hidden="false" customHeight="false" outlineLevel="0" collapsed="false">
      <c r="A157" s="8" t="n">
        <v>400</v>
      </c>
      <c r="B157" s="8" t="n">
        <v>19.3</v>
      </c>
      <c r="C157" s="7" t="n">
        <v>0.311372115757721</v>
      </c>
      <c r="D157" s="7" t="n">
        <v>0.976190476190476</v>
      </c>
      <c r="E157" s="7" t="n">
        <v>796.208530805687</v>
      </c>
      <c r="F157" s="8" t="n">
        <v>1.55</v>
      </c>
      <c r="G157" s="23"/>
      <c r="I157" s="8" t="n">
        <v>1</v>
      </c>
      <c r="J157" s="19" t="n">
        <v>5.7840447761194</v>
      </c>
      <c r="K157" s="19" t="n">
        <v>0.02149141571155</v>
      </c>
    </row>
    <row r="158" customFormat="false" ht="14.4" hidden="false" customHeight="false" outlineLevel="0" collapsed="false">
      <c r="A158" s="8" t="n">
        <v>403</v>
      </c>
      <c r="B158" s="8" t="n">
        <v>19.9</v>
      </c>
      <c r="C158" s="7" t="n">
        <v>0.320899999839148</v>
      </c>
      <c r="D158" s="7" t="n">
        <v>0.979338842975207</v>
      </c>
      <c r="E158" s="7" t="n">
        <v>778.135048231511</v>
      </c>
      <c r="F158" s="8" t="n">
        <v>2.01</v>
      </c>
      <c r="G158" s="23"/>
      <c r="H158" s="9" t="s">
        <v>29</v>
      </c>
      <c r="I158" s="8" t="n">
        <v>1</v>
      </c>
      <c r="J158" s="19" t="n">
        <v>5.89222388059701</v>
      </c>
      <c r="K158" s="19" t="n">
        <v>0.0215542313028579</v>
      </c>
    </row>
    <row r="159" customFormat="false" ht="14.4" hidden="false" customHeight="false" outlineLevel="0" collapsed="false">
      <c r="A159" s="8" t="n">
        <v>405</v>
      </c>
      <c r="B159" s="8" t="n">
        <v>42.2</v>
      </c>
      <c r="C159" s="7" t="n">
        <v>0.657262938038362</v>
      </c>
      <c r="D159" s="7" t="n">
        <v>0.981781376518219</v>
      </c>
      <c r="E159" s="7" t="n">
        <v>1602.59529602595</v>
      </c>
      <c r="F159" s="8" t="n">
        <v>3.08</v>
      </c>
      <c r="G159" s="24"/>
      <c r="H159" s="9" t="s">
        <v>37</v>
      </c>
      <c r="I159" s="8" t="n">
        <v>5</v>
      </c>
      <c r="J159" s="19" t="n">
        <v>5.96434328358209</v>
      </c>
      <c r="K159" s="19" t="n">
        <v>0.0217275478170398</v>
      </c>
    </row>
    <row r="160" customFormat="false" ht="14.4" hidden="false" customHeight="true" outlineLevel="0" collapsed="false">
      <c r="A160" s="8" t="n">
        <v>407</v>
      </c>
      <c r="B160" s="8" t="n">
        <v>111.8</v>
      </c>
      <c r="C160" s="7" t="n">
        <v>1.75087543771886</v>
      </c>
      <c r="D160" s="7" t="n">
        <v>0.980797636632201</v>
      </c>
      <c r="E160" s="7" t="n">
        <v>4353.69774919614</v>
      </c>
      <c r="F160" s="8" t="n">
        <v>4.47</v>
      </c>
      <c r="G160" s="29"/>
      <c r="H160" s="9" t="s">
        <v>39</v>
      </c>
      <c r="I160" s="25" t="n">
        <v>2</v>
      </c>
      <c r="J160" s="19" t="n">
        <v>6.03646268656716</v>
      </c>
      <c r="K160" s="19" t="n">
        <v>0.0220033369912359</v>
      </c>
    </row>
    <row r="161" customFormat="false" ht="14.4" hidden="false" customHeight="false" outlineLevel="0" collapsed="false">
      <c r="A161" s="8" t="n">
        <v>409</v>
      </c>
      <c r="B161" s="8" t="n">
        <v>137.7</v>
      </c>
      <c r="C161" s="7" t="n">
        <v>2.01240685489325</v>
      </c>
      <c r="D161" s="7" t="n">
        <v>0.976666666666667</v>
      </c>
      <c r="E161" s="7" t="n">
        <v>4885.99348534202</v>
      </c>
      <c r="F161" s="8" t="n">
        <v>4.43</v>
      </c>
      <c r="G161" s="29"/>
      <c r="I161" s="25" t="n">
        <v>2</v>
      </c>
      <c r="J161" s="19" t="n">
        <v>6.10858208955224</v>
      </c>
      <c r="K161" s="19" t="n">
        <v>0.0223778104577171</v>
      </c>
    </row>
    <row r="162" customFormat="false" ht="14.4" hidden="false" customHeight="false" outlineLevel="0" collapsed="false">
      <c r="A162" s="8" t="n">
        <v>409.2</v>
      </c>
      <c r="B162" s="8" t="n">
        <v>146.8</v>
      </c>
      <c r="C162" s="7" t="n">
        <v>2.17260479177432</v>
      </c>
      <c r="D162" s="7" t="n">
        <v>0.978864734299517</v>
      </c>
      <c r="E162" s="7" t="n">
        <v>5211.64437450826</v>
      </c>
      <c r="F162" s="8" t="n">
        <v>4.22</v>
      </c>
      <c r="G162" s="29"/>
      <c r="I162" s="25" t="n">
        <v>2</v>
      </c>
      <c r="J162" s="19" t="n">
        <v>6.11579402985075</v>
      </c>
      <c r="K162" s="19" t="n">
        <v>0.0224205063559784</v>
      </c>
    </row>
    <row r="163" customFormat="false" ht="14.4" hidden="false" customHeight="false" outlineLevel="0" collapsed="false">
      <c r="A163" s="8" t="n">
        <v>409.4</v>
      </c>
      <c r="B163" s="8" t="n">
        <v>140.6</v>
      </c>
      <c r="C163" s="7" t="n">
        <v>2.06503251625813</v>
      </c>
      <c r="D163" s="7" t="n">
        <v>0.988357050452781</v>
      </c>
      <c r="E163" s="7" t="n">
        <v>4947.2</v>
      </c>
      <c r="F163" s="8" t="n">
        <v>4.62</v>
      </c>
      <c r="G163" s="29"/>
      <c r="I163" s="25" t="n">
        <v>2</v>
      </c>
      <c r="J163" s="19" t="n">
        <v>6.12300597014925</v>
      </c>
      <c r="K163" s="19" t="n">
        <v>0.0224641358661012</v>
      </c>
    </row>
    <row r="164" customFormat="false" ht="14.4" hidden="false" customHeight="false" outlineLevel="0" collapsed="false">
      <c r="A164" s="8" t="n">
        <v>412</v>
      </c>
      <c r="B164" s="8" t="n">
        <v>30.5</v>
      </c>
      <c r="C164" s="7" t="n">
        <v>0.447254124654622</v>
      </c>
      <c r="D164" s="7" t="n">
        <v>0.994594594594595</v>
      </c>
      <c r="E164" s="7" t="n">
        <v>1187.80096308186</v>
      </c>
      <c r="F164" s="8" t="n">
        <v>3.28</v>
      </c>
      <c r="G164" s="24"/>
      <c r="H164" s="9" t="s">
        <v>34</v>
      </c>
      <c r="I164" s="8" t="n">
        <v>4</v>
      </c>
      <c r="J164" s="19" t="n">
        <v>6.21676119402985</v>
      </c>
      <c r="K164" s="19" t="n">
        <v>0.0231137183710343</v>
      </c>
    </row>
    <row r="165" customFormat="false" ht="14.4" hidden="false" customHeight="false" outlineLevel="0" collapsed="false">
      <c r="A165" s="8" t="n">
        <v>414</v>
      </c>
      <c r="B165" s="8" t="n">
        <v>20</v>
      </c>
      <c r="C165" s="7" t="n">
        <v>0.298271201328364</v>
      </c>
      <c r="D165" s="7" t="n">
        <v>0.983050847457627</v>
      </c>
      <c r="E165" s="7" t="n">
        <v>738.654147104851</v>
      </c>
      <c r="F165" s="8" t="n">
        <v>3.5</v>
      </c>
      <c r="G165" s="24"/>
      <c r="I165" s="8" t="n">
        <v>4</v>
      </c>
      <c r="J165" s="19" t="n">
        <v>6.28888059701493</v>
      </c>
      <c r="K165" s="19" t="n">
        <v>0.0237120472097165</v>
      </c>
    </row>
    <row r="166" customFormat="false" ht="14.4" hidden="false" customHeight="false" outlineLevel="0" collapsed="false">
      <c r="A166" s="8" t="n">
        <v>415</v>
      </c>
      <c r="B166" s="8" t="n">
        <v>15.2</v>
      </c>
      <c r="C166" s="7" t="n">
        <v>0.239037625499451</v>
      </c>
      <c r="D166" s="7" t="n">
        <v>0.973903966597077</v>
      </c>
      <c r="E166" s="7" t="n">
        <v>575.807663410969</v>
      </c>
      <c r="F166" s="8" t="n">
        <v>2.63</v>
      </c>
      <c r="G166" s="24"/>
      <c r="H166" s="9" t="s">
        <v>44</v>
      </c>
      <c r="I166" s="8" t="n">
        <v>4</v>
      </c>
      <c r="J166" s="19" t="n">
        <v>6.32494029850746</v>
      </c>
      <c r="K166" s="19" t="n">
        <v>0.024041202807208</v>
      </c>
    </row>
    <row r="167" customFormat="false" ht="14.4" hidden="false" customHeight="false" outlineLevel="0" collapsed="false">
      <c r="A167" s="8" t="n">
        <v>415.2</v>
      </c>
      <c r="B167" s="8" t="n">
        <v>14.8</v>
      </c>
      <c r="C167" s="7" t="n">
        <v>0.226596655780857</v>
      </c>
      <c r="D167" s="7" t="n">
        <v>0.967452830188679</v>
      </c>
      <c r="E167" s="7" t="n">
        <v>613.603473227207</v>
      </c>
      <c r="F167" s="8" t="n">
        <v>2.03</v>
      </c>
      <c r="G167" s="24"/>
      <c r="I167" s="8" t="n">
        <v>4</v>
      </c>
      <c r="J167" s="19" t="n">
        <v>6.33215223880597</v>
      </c>
      <c r="K167" s="19" t="n">
        <v>0.0241093312651202</v>
      </c>
    </row>
    <row r="168" customFormat="false" ht="14.4" hidden="false" customHeight="false" outlineLevel="0" collapsed="false">
      <c r="A168" s="8" t="n">
        <v>416</v>
      </c>
      <c r="B168" s="8" t="n">
        <v>17.3</v>
      </c>
      <c r="C168" s="7" t="n">
        <v>0.264491018129048</v>
      </c>
      <c r="D168" s="7" t="n">
        <v>0.968468468468468</v>
      </c>
      <c r="E168" s="7" t="n">
        <v>698.662470495673</v>
      </c>
      <c r="F168" s="8" t="n">
        <v>1.73</v>
      </c>
      <c r="G168" s="24"/>
      <c r="I168" s="8" t="n">
        <v>4</v>
      </c>
      <c r="J168" s="19" t="n">
        <v>6.361</v>
      </c>
      <c r="K168" s="19" t="n">
        <v>0.0243892895825125</v>
      </c>
    </row>
    <row r="169" customFormat="false" ht="14.4" hidden="false" customHeight="false" outlineLevel="0" collapsed="false">
      <c r="A169" s="8" t="n">
        <v>416.2</v>
      </c>
      <c r="B169" s="8" t="n">
        <v>15.4</v>
      </c>
      <c r="C169" s="7" t="n">
        <v>0.242751761368213</v>
      </c>
      <c r="D169" s="7" t="n">
        <v>0.976415094339623</v>
      </c>
      <c r="E169" s="7" t="n">
        <v>640.967498110355</v>
      </c>
      <c r="F169" s="8" t="n">
        <v>0.65</v>
      </c>
      <c r="G169" s="24"/>
      <c r="I169" s="8" t="n">
        <v>4</v>
      </c>
      <c r="J169" s="19" t="n">
        <v>6.36380714285714</v>
      </c>
      <c r="K169" s="19" t="n">
        <v>0.0243502188663701</v>
      </c>
    </row>
    <row r="170" customFormat="false" ht="14.4" hidden="false" customHeight="false" outlineLevel="0" collapsed="false">
      <c r="A170" s="8" t="n">
        <v>417</v>
      </c>
      <c r="B170" s="8" t="n">
        <v>46.5</v>
      </c>
      <c r="C170" s="7" t="n">
        <v>0.698137766672034</v>
      </c>
      <c r="D170" s="7" t="n">
        <v>0.986394557823129</v>
      </c>
      <c r="E170" s="7" t="n">
        <v>1926.28992628993</v>
      </c>
      <c r="F170" s="8" t="n">
        <v>3.23</v>
      </c>
      <c r="G170" s="24"/>
      <c r="H170" s="9" t="s">
        <v>34</v>
      </c>
      <c r="I170" s="8" t="n">
        <v>4</v>
      </c>
      <c r="J170" s="19" t="n">
        <v>6.37503571428572</v>
      </c>
      <c r="K170" s="19" t="n">
        <v>0.0244938876809452</v>
      </c>
    </row>
    <row r="171" customFormat="false" ht="14.4" hidden="false" customHeight="false" outlineLevel="0" collapsed="false">
      <c r="A171" s="8" t="n">
        <v>417.2</v>
      </c>
      <c r="B171" s="8" t="n">
        <v>45.8</v>
      </c>
      <c r="C171" s="7" t="n">
        <v>0.673953656860508</v>
      </c>
      <c r="D171" s="7" t="n">
        <v>1.00877192982456</v>
      </c>
      <c r="E171" s="7" t="n">
        <v>1828.38813151564</v>
      </c>
      <c r="F171" s="8" t="n">
        <v>3.28</v>
      </c>
      <c r="G171" s="24"/>
      <c r="I171" s="8" t="n">
        <v>4</v>
      </c>
      <c r="J171" s="19" t="n">
        <v>6.37784285714286</v>
      </c>
      <c r="K171" s="19" t="n">
        <v>0.024604136007379</v>
      </c>
    </row>
    <row r="172" customFormat="false" ht="14.4" hidden="false" customHeight="false" outlineLevel="0" collapsed="false">
      <c r="A172" s="8" t="n">
        <v>419</v>
      </c>
      <c r="B172" s="8" t="n">
        <v>43.7</v>
      </c>
      <c r="C172" s="7" t="n">
        <v>0.652814368661056</v>
      </c>
      <c r="D172" s="7" t="n">
        <v>0.979813664596273</v>
      </c>
      <c r="E172" s="7" t="n">
        <v>2067.41573033708</v>
      </c>
      <c r="F172" s="8" t="n">
        <v>3.43</v>
      </c>
      <c r="G172" s="24"/>
      <c r="I172" s="8" t="n">
        <v>4</v>
      </c>
      <c r="J172" s="19" t="n">
        <v>6.40310714285714</v>
      </c>
      <c r="K172" s="19" t="n">
        <v>0.0268316165211216</v>
      </c>
    </row>
    <row r="173" customFormat="false" ht="14.4" hidden="false" customHeight="false" outlineLevel="0" collapsed="false">
      <c r="A173" s="8" t="n">
        <v>425</v>
      </c>
      <c r="B173" s="8" t="n">
        <v>42.1</v>
      </c>
      <c r="C173" s="7" t="n">
        <v>0.627922307863402</v>
      </c>
      <c r="D173" s="7" t="n">
        <v>0.993399339933994</v>
      </c>
      <c r="E173" s="7" t="n">
        <v>1945.4253611557</v>
      </c>
      <c r="F173" s="8" t="n">
        <v>3.56</v>
      </c>
      <c r="G173" s="24"/>
      <c r="I173" s="8" t="n">
        <v>4</v>
      </c>
      <c r="J173" s="19" t="n">
        <v>6.48732142857143</v>
      </c>
      <c r="K173" s="19" t="n">
        <v>0.0442488697307652</v>
      </c>
    </row>
    <row r="174" customFormat="false" ht="14.4" hidden="false" customHeight="false" outlineLevel="0" collapsed="false">
      <c r="A174" s="8" t="n">
        <v>427.8</v>
      </c>
      <c r="B174" s="8" t="n">
        <v>19.3</v>
      </c>
      <c r="C174" s="7" t="n">
        <v>0.287815140446936</v>
      </c>
      <c r="D174" s="7" t="n">
        <v>0.995901639344262</v>
      </c>
      <c r="E174" s="7" t="n">
        <v>742.770167427702</v>
      </c>
      <c r="F174" s="8" t="n">
        <v>2.07</v>
      </c>
      <c r="G174" s="23"/>
      <c r="H174" s="9" t="s">
        <v>29</v>
      </c>
      <c r="I174" s="8" t="n">
        <v>1</v>
      </c>
      <c r="J174" s="19" t="n">
        <v>6.52662142857143</v>
      </c>
      <c r="K174" s="19" t="n">
        <v>0.0546484372296831</v>
      </c>
    </row>
    <row r="175" customFormat="false" ht="14.4" hidden="false" customHeight="false" outlineLevel="0" collapsed="false">
      <c r="A175" s="8" t="n">
        <v>431.3</v>
      </c>
      <c r="B175" s="8" t="n">
        <v>18.2</v>
      </c>
      <c r="C175" s="7" t="n">
        <v>0.296215956860465</v>
      </c>
      <c r="D175" s="7" t="n">
        <v>0.976</v>
      </c>
      <c r="E175" s="7" t="n">
        <v>771.010023130301</v>
      </c>
      <c r="F175" s="8" t="n">
        <v>2.2</v>
      </c>
      <c r="G175" s="23"/>
      <c r="I175" s="8" t="n">
        <v>1</v>
      </c>
      <c r="J175" s="19" t="n">
        <v>6.57574642857143</v>
      </c>
      <c r="K175" s="19" t="n">
        <v>0.0683770963684315</v>
      </c>
    </row>
    <row r="176" customFormat="false" ht="14.4" hidden="false" customHeight="false" outlineLevel="0" collapsed="false">
      <c r="A176" s="8" t="n">
        <v>434.8</v>
      </c>
      <c r="B176" s="8" t="n">
        <v>14.8</v>
      </c>
      <c r="C176" s="7" t="n">
        <v>0.24180784634004</v>
      </c>
      <c r="D176" s="7" t="n">
        <v>0.968229166666667</v>
      </c>
      <c r="E176" s="7" t="n">
        <v>622.87104622871</v>
      </c>
      <c r="F176" s="8" t="n">
        <v>0.68</v>
      </c>
      <c r="G176" s="23"/>
      <c r="I176" s="8" t="n">
        <v>1</v>
      </c>
      <c r="J176" s="19" t="n">
        <v>6.62487142857143</v>
      </c>
      <c r="K176" s="19" t="n">
        <v>0.0825383865150275</v>
      </c>
    </row>
    <row r="177" customFormat="false" ht="14.4" hidden="false" customHeight="false" outlineLevel="0" collapsed="false">
      <c r="A177" s="8" t="n">
        <v>438.8</v>
      </c>
      <c r="B177" s="8" t="n">
        <v>15.1</v>
      </c>
      <c r="C177" s="7" t="n">
        <v>0.258600537463373</v>
      </c>
      <c r="D177" s="7" t="n">
        <v>0.970873786407767</v>
      </c>
      <c r="E177" s="7" t="n">
        <v>649.330181245075</v>
      </c>
      <c r="F177" s="8" t="n">
        <v>0.66</v>
      </c>
      <c r="G177" s="23"/>
      <c r="I177" s="8" t="n">
        <v>1</v>
      </c>
      <c r="J177" s="19" t="n">
        <v>6.68101428571429</v>
      </c>
      <c r="K177" s="19" t="n">
        <v>0.0990143734497914</v>
      </c>
    </row>
    <row r="178" customFormat="false" ht="14.4" hidden="false" customHeight="false" outlineLevel="0" collapsed="false">
      <c r="A178" s="8" t="n">
        <v>441.8</v>
      </c>
      <c r="B178" s="8" t="n">
        <v>15.6</v>
      </c>
      <c r="C178" s="7" t="n">
        <v>0.263206087988527</v>
      </c>
      <c r="D178" s="7" t="n">
        <v>0.976415094339623</v>
      </c>
      <c r="E178" s="7" t="n">
        <v>671.949286846276</v>
      </c>
      <c r="F178" s="8" t="n">
        <v>1.28</v>
      </c>
      <c r="G178" s="23"/>
      <c r="I178" s="8" t="n">
        <v>1</v>
      </c>
      <c r="J178" s="19" t="n">
        <v>6.72312142857143</v>
      </c>
      <c r="K178" s="19" t="n">
        <v>0.111496403994668</v>
      </c>
    </row>
    <row r="179" customFormat="false" ht="14.4" hidden="false" customHeight="false" outlineLevel="0" collapsed="false">
      <c r="A179" s="8" t="n">
        <v>445.3</v>
      </c>
      <c r="B179" s="8" t="n">
        <v>22.2</v>
      </c>
      <c r="C179" s="7" t="n">
        <v>0.398023409529162</v>
      </c>
      <c r="D179" s="7" t="n">
        <v>0.977987421383648</v>
      </c>
      <c r="E179" s="7" t="n">
        <v>988.344988344988</v>
      </c>
      <c r="F179" s="8" t="n">
        <v>1.8</v>
      </c>
      <c r="G179" s="23"/>
      <c r="I179" s="8" t="n">
        <v>1</v>
      </c>
      <c r="J179" s="19" t="n">
        <v>6.77224642857143</v>
      </c>
      <c r="K179" s="19" t="n">
        <v>0.126147346457442</v>
      </c>
    </row>
    <row r="180" customFormat="false" ht="14.4" hidden="false" customHeight="false" outlineLevel="0" collapsed="false">
      <c r="A180" s="8" t="n">
        <v>448.8</v>
      </c>
      <c r="B180" s="8" t="n">
        <v>21.4</v>
      </c>
      <c r="C180" s="7" t="n">
        <v>0.382304973625024</v>
      </c>
      <c r="D180" s="7" t="n">
        <v>0.963087248322148</v>
      </c>
      <c r="E180" s="7" t="n">
        <v>969.105691056911</v>
      </c>
      <c r="F180" s="8" t="n">
        <v>0.47</v>
      </c>
      <c r="G180" s="23"/>
      <c r="I180" s="8" t="n">
        <v>1</v>
      </c>
      <c r="J180" s="19" t="n">
        <v>6.82137142857143</v>
      </c>
      <c r="K180" s="19" t="n">
        <v>0.140865326668279</v>
      </c>
    </row>
    <row r="181" customFormat="false" ht="14.4" hidden="false" customHeight="false" outlineLevel="0" collapsed="false">
      <c r="A181" s="8" t="n">
        <v>452.3</v>
      </c>
      <c r="B181" s="8" t="n">
        <v>21.8</v>
      </c>
      <c r="C181" s="7" t="n">
        <v>0.397114141486327</v>
      </c>
      <c r="D181" s="7" t="n">
        <v>0.970588235294118</v>
      </c>
      <c r="E181" s="7" t="n">
        <v>993.506493506493</v>
      </c>
      <c r="F181" s="8" t="n">
        <v>1.38</v>
      </c>
      <c r="G181" s="23"/>
      <c r="I181" s="8" t="n">
        <v>1</v>
      </c>
      <c r="J181" s="19" t="n">
        <v>6.87049642857143</v>
      </c>
      <c r="K181" s="19" t="n">
        <v>0.155631326605742</v>
      </c>
    </row>
    <row r="182" customFormat="false" ht="14.4" hidden="false" customHeight="false" outlineLevel="0" collapsed="false">
      <c r="A182" s="8" t="n">
        <v>453.3</v>
      </c>
      <c r="B182" s="8" t="n">
        <v>15.4</v>
      </c>
      <c r="C182" s="7" t="n">
        <v>0.229375622954765</v>
      </c>
      <c r="D182" s="7" t="n">
        <v>0.968</v>
      </c>
      <c r="E182" s="7" t="n">
        <v>754.147812971342</v>
      </c>
      <c r="F182" s="8" t="n">
        <v>0</v>
      </c>
      <c r="G182" s="23"/>
      <c r="I182" s="8" t="n">
        <v>1</v>
      </c>
      <c r="J182" s="19" t="n">
        <v>6.88453214285714</v>
      </c>
      <c r="K182" s="19" t="n">
        <v>0.159857142604703</v>
      </c>
    </row>
    <row r="183" customFormat="false" ht="14.4" hidden="false" customHeight="false" outlineLevel="0" collapsed="false">
      <c r="A183" s="25" t="n">
        <v>454.8</v>
      </c>
      <c r="B183" s="8" t="n">
        <v>21.1</v>
      </c>
      <c r="C183" s="7" t="n">
        <v>0.395371139566767</v>
      </c>
      <c r="D183" s="7" t="n">
        <v>0.976331360946746</v>
      </c>
      <c r="E183" s="7" t="n">
        <v>1019.60784313725</v>
      </c>
      <c r="F183" s="8" t="n">
        <v>0.95</v>
      </c>
      <c r="G183" s="23"/>
      <c r="I183" s="8" t="n">
        <v>1</v>
      </c>
      <c r="J183" s="19" t="n">
        <v>6.90558571428571</v>
      </c>
      <c r="K183" s="19" t="n">
        <v>0.166200781310298</v>
      </c>
    </row>
    <row r="184" customFormat="false" ht="14.4" hidden="false" customHeight="false" outlineLevel="0" collapsed="false">
      <c r="A184" s="25" t="n">
        <v>457</v>
      </c>
      <c r="B184" s="8" t="n">
        <v>20.2</v>
      </c>
      <c r="C184" s="7" t="n">
        <v>0.418460180660673</v>
      </c>
      <c r="D184" s="7" t="n">
        <v>0.968085106382979</v>
      </c>
      <c r="E184" s="7" t="n">
        <v>857.794676806084</v>
      </c>
      <c r="F184" s="8" t="n">
        <v>3.47</v>
      </c>
      <c r="G184" s="24"/>
      <c r="H184" s="9" t="s">
        <v>34</v>
      </c>
      <c r="I184" s="8" t="n">
        <v>4</v>
      </c>
      <c r="J184" s="19" t="n">
        <v>6.93646428571429</v>
      </c>
      <c r="K184" s="19" t="n">
        <v>0.175514244558464</v>
      </c>
    </row>
    <row r="185" customFormat="false" ht="14.4" hidden="false" customHeight="false" outlineLevel="0" collapsed="false">
      <c r="A185" s="8" t="n">
        <v>459</v>
      </c>
      <c r="B185" s="8" t="n">
        <v>22</v>
      </c>
      <c r="C185" s="7" t="n">
        <v>0.453540023023561</v>
      </c>
      <c r="D185" s="7" t="n">
        <v>0.985915492957746</v>
      </c>
      <c r="E185" s="7" t="n">
        <v>855.421686746988</v>
      </c>
      <c r="F185" s="8" t="n">
        <v>6.36</v>
      </c>
      <c r="G185" s="24"/>
      <c r="I185" s="8" t="n">
        <v>4</v>
      </c>
      <c r="J185" s="19" t="n">
        <v>6.96453571428571</v>
      </c>
      <c r="K185" s="19" t="n">
        <v>0.183989510927352</v>
      </c>
    </row>
    <row r="186" customFormat="false" ht="14.4" hidden="false" customHeight="false" outlineLevel="0" collapsed="false">
      <c r="A186" s="8" t="n">
        <v>461</v>
      </c>
      <c r="B186" s="8" t="n">
        <v>39.3</v>
      </c>
      <c r="C186" s="7" t="n">
        <v>0.807089591307281</v>
      </c>
      <c r="D186" s="7" t="n">
        <v>0.742592592592593</v>
      </c>
      <c r="E186" s="7" t="n">
        <v>1569.76744186047</v>
      </c>
      <c r="F186" s="8" t="n">
        <v>6.62</v>
      </c>
      <c r="G186" s="24"/>
      <c r="I186" s="8" t="n">
        <v>4</v>
      </c>
      <c r="J186" s="19" t="n">
        <v>6.99260714285714</v>
      </c>
      <c r="K186" s="19" t="n">
        <v>0.192471752391075</v>
      </c>
    </row>
    <row r="187" customFormat="false" ht="14.4" hidden="false" customHeight="false" outlineLevel="0" collapsed="false">
      <c r="A187" s="8" t="n">
        <v>461.6</v>
      </c>
      <c r="B187" s="8" t="n">
        <v>35.6</v>
      </c>
      <c r="C187" s="7" t="n">
        <v>0.728166120906159</v>
      </c>
      <c r="D187" s="7" t="n">
        <v>0.743697478991597</v>
      </c>
      <c r="E187" s="7" t="n">
        <v>1385.73508005822</v>
      </c>
      <c r="F187" s="8" t="n">
        <v>7.58</v>
      </c>
      <c r="G187" s="24"/>
      <c r="I187" s="8" t="n">
        <v>4</v>
      </c>
      <c r="J187" s="19" t="n">
        <v>7.00102857142857</v>
      </c>
      <c r="K187" s="19" t="n">
        <v>0.195017648927419</v>
      </c>
    </row>
    <row r="188" customFormat="false" ht="14.4" hidden="false" customHeight="false" outlineLevel="0" collapsed="false">
      <c r="A188" s="8" t="n">
        <v>463</v>
      </c>
      <c r="B188" s="8" t="n">
        <v>35.3</v>
      </c>
      <c r="C188" s="7" t="n">
        <v>0.722382852075858</v>
      </c>
      <c r="D188" s="7" t="n">
        <v>0.981171548117155</v>
      </c>
      <c r="E188" s="7" t="n">
        <v>1380.50541516245</v>
      </c>
      <c r="F188" s="8" t="n">
        <v>8.5</v>
      </c>
      <c r="G188" s="24"/>
      <c r="I188" s="8" t="n">
        <v>4</v>
      </c>
      <c r="J188" s="19" t="n">
        <v>7.02067857142857</v>
      </c>
      <c r="K188" s="19" t="n">
        <v>0.200960085724862</v>
      </c>
    </row>
    <row r="189" customFormat="false" ht="14.4" hidden="false" customHeight="false" outlineLevel="0" collapsed="false">
      <c r="A189" s="8" t="n">
        <v>464.8</v>
      </c>
      <c r="B189" s="8" t="n">
        <v>18.6</v>
      </c>
      <c r="C189" s="7" t="n">
        <v>0.401792792199283</v>
      </c>
      <c r="D189" s="7" t="n">
        <v>0.728048780487805</v>
      </c>
      <c r="E189" s="7" t="n">
        <v>712.011577424023</v>
      </c>
      <c r="F189" s="8" t="n">
        <v>5.38</v>
      </c>
      <c r="G189" s="24"/>
      <c r="I189" s="8" t="n">
        <v>4</v>
      </c>
      <c r="J189" s="19" t="n">
        <v>7.04594285714286</v>
      </c>
      <c r="K189" s="19" t="n">
        <v>0.208604179655528</v>
      </c>
    </row>
    <row r="190" customFormat="false" ht="14.4" hidden="false" customHeight="false" outlineLevel="0" collapsed="false">
      <c r="A190" s="8" t="n">
        <v>470</v>
      </c>
      <c r="B190" s="8" t="n">
        <v>4.8</v>
      </c>
      <c r="C190" s="7" t="n">
        <v>0.105132594132835</v>
      </c>
      <c r="D190" s="7" t="n">
        <v>0.825581395348837</v>
      </c>
      <c r="E190" s="7" t="n">
        <v>167.571329157968</v>
      </c>
      <c r="F190" s="8" t="n">
        <v>0</v>
      </c>
      <c r="G190" s="23"/>
      <c r="H190" s="9" t="s">
        <v>29</v>
      </c>
      <c r="I190" s="8" t="n">
        <v>1</v>
      </c>
      <c r="J190" s="19" t="n">
        <v>7.11892857142857</v>
      </c>
      <c r="K190" s="19" t="n">
        <v>0.230707513836028</v>
      </c>
    </row>
    <row r="191" customFormat="false" ht="14.4" hidden="false" customHeight="false" outlineLevel="0" collapsed="false">
      <c r="A191" s="8" t="n">
        <v>485</v>
      </c>
      <c r="B191" s="8" t="n">
        <v>4.5</v>
      </c>
      <c r="C191" s="7" t="n">
        <v>0.1</v>
      </c>
      <c r="D191" s="7" t="n">
        <v>0.99</v>
      </c>
      <c r="E191" s="7" t="n">
        <v>149.03129657228</v>
      </c>
      <c r="F191" s="8" t="n">
        <v>0</v>
      </c>
      <c r="G191" s="23"/>
      <c r="I191" s="8" t="n">
        <v>1</v>
      </c>
      <c r="J191" s="19" t="n">
        <v>7.32946428571429</v>
      </c>
      <c r="K191" s="19" t="n">
        <v>0.294582974601471</v>
      </c>
    </row>
    <row r="192" customFormat="false" ht="14.4" hidden="false" customHeight="false" outlineLevel="0" collapsed="false">
      <c r="A192" s="8" t="n">
        <v>500</v>
      </c>
      <c r="B192" s="8" t="n">
        <v>5.1</v>
      </c>
      <c r="C192" s="7" t="n">
        <v>0.114633096098448</v>
      </c>
      <c r="D192" s="7" t="n">
        <v>0.84</v>
      </c>
      <c r="E192" s="7" t="n">
        <v>178.680203045685</v>
      </c>
      <c r="F192" s="8" t="n">
        <v>0</v>
      </c>
      <c r="G192" s="23"/>
      <c r="I192" s="8" t="n">
        <v>1</v>
      </c>
      <c r="J192" s="19" t="n">
        <v>7.54</v>
      </c>
      <c r="K192" s="19" t="n">
        <v>0.358558532400732</v>
      </c>
    </row>
    <row r="193" customFormat="false" ht="14.4" hidden="false" customHeight="false" outlineLevel="0" collapsed="false">
      <c r="A193" s="8" t="n">
        <v>505</v>
      </c>
      <c r="B193" s="8" t="n">
        <v>4.8</v>
      </c>
      <c r="C193" s="7" t="n">
        <v>0.105472186724394</v>
      </c>
      <c r="D193" s="7" t="n">
        <v>0.83</v>
      </c>
      <c r="E193" s="7" t="n">
        <v>161.544172234595</v>
      </c>
      <c r="F193" s="8" t="n">
        <v>0</v>
      </c>
      <c r="G193" s="23"/>
      <c r="I193" s="8" t="n">
        <v>1</v>
      </c>
      <c r="J193" s="19" t="n">
        <v>7.58090909090909</v>
      </c>
      <c r="K193" s="19" t="n">
        <v>0.196320140848264</v>
      </c>
    </row>
    <row r="194" customFormat="false" ht="14.4" hidden="false" customHeight="false" outlineLevel="0" collapsed="false">
      <c r="A194" s="8" t="n">
        <v>510</v>
      </c>
      <c r="B194" s="8" t="n">
        <v>84.3</v>
      </c>
      <c r="C194" s="7" t="n">
        <v>1.19681183104461</v>
      </c>
      <c r="D194" s="7" t="n">
        <v>0.998696219035202</v>
      </c>
      <c r="E194" s="7" t="n">
        <v>5280.55077452668</v>
      </c>
      <c r="F194" s="8" t="n">
        <v>2.02</v>
      </c>
      <c r="G194" s="35"/>
      <c r="H194" s="9" t="s">
        <v>45</v>
      </c>
      <c r="I194" s="8" t="n">
        <v>7</v>
      </c>
      <c r="J194" s="19" t="n">
        <v>7.62181818181818</v>
      </c>
      <c r="K194" s="19" t="n">
        <v>0.0400764144547914</v>
      </c>
    </row>
    <row r="195" customFormat="false" ht="14.4" hidden="false" customHeight="false" outlineLevel="0" collapsed="false">
      <c r="A195" s="8" t="n">
        <v>510.2</v>
      </c>
      <c r="B195" s="8" t="n">
        <v>89.8</v>
      </c>
      <c r="C195" s="7" t="n">
        <v>1.29039784910123</v>
      </c>
      <c r="D195" s="7" t="n">
        <v>0.993037974683544</v>
      </c>
      <c r="E195" s="7" t="n">
        <v>5583.03886925795</v>
      </c>
      <c r="F195" s="8" t="n">
        <v>1.78</v>
      </c>
      <c r="G195" s="35"/>
      <c r="I195" s="8" t="n">
        <v>7</v>
      </c>
      <c r="J195" s="19" t="n">
        <v>7.62345454545455</v>
      </c>
      <c r="K195" s="19" t="n">
        <v>0.0351128531739616</v>
      </c>
    </row>
    <row r="196" customFormat="false" ht="14.4" hidden="false" customHeight="false" outlineLevel="0" collapsed="false">
      <c r="A196" s="8" t="n">
        <v>511</v>
      </c>
      <c r="B196" s="8" t="n">
        <v>109.8</v>
      </c>
      <c r="C196" s="7" t="n">
        <v>1.34246633742982</v>
      </c>
      <c r="D196" s="7" t="n">
        <v>0.986316989737742</v>
      </c>
      <c r="E196" s="7" t="n">
        <v>6360.83408884859</v>
      </c>
      <c r="F196" s="8" t="n">
        <v>1.46</v>
      </c>
      <c r="G196" s="35"/>
      <c r="I196" s="8" t="n">
        <v>7</v>
      </c>
      <c r="J196" s="19" t="n">
        <v>7.63</v>
      </c>
      <c r="K196" s="19" t="n">
        <v>0.0242792220598784</v>
      </c>
    </row>
    <row r="197" customFormat="false" ht="14.4" hidden="false" customHeight="false" outlineLevel="0" collapsed="false">
      <c r="A197" s="8" t="n">
        <v>511.2</v>
      </c>
      <c r="B197" s="8" t="n">
        <v>102.9</v>
      </c>
      <c r="C197" s="7" t="n">
        <v>1.31735402985486</v>
      </c>
      <c r="D197" s="7" t="n">
        <v>0.983170466883822</v>
      </c>
      <c r="E197" s="7" t="n">
        <v>6340.7917383821</v>
      </c>
      <c r="F197" s="8" t="n">
        <v>1.55</v>
      </c>
      <c r="G197" s="35"/>
      <c r="I197" s="8" t="n">
        <v>7</v>
      </c>
      <c r="J197" s="19" t="n">
        <v>7.63257777777778</v>
      </c>
      <c r="K197" s="19" t="n">
        <v>0.0237497955737587</v>
      </c>
    </row>
    <row r="198" customFormat="false" ht="14.4" hidden="false" customHeight="false" outlineLevel="0" collapsed="false">
      <c r="A198" s="8" t="n">
        <v>512</v>
      </c>
      <c r="B198" s="8" t="n">
        <v>108.3</v>
      </c>
      <c r="C198" s="7" t="n">
        <v>1.40495779804796</v>
      </c>
      <c r="D198" s="7" t="n">
        <v>0.983870967741935</v>
      </c>
      <c r="E198" s="7" t="n">
        <v>6754.04255319149</v>
      </c>
      <c r="F198" s="8" t="n">
        <v>1.85</v>
      </c>
      <c r="G198" s="35"/>
      <c r="I198" s="8" t="n">
        <v>7</v>
      </c>
      <c r="J198" s="19" t="n">
        <v>7.64288888888889</v>
      </c>
      <c r="K198" s="19" t="n">
        <v>0.0218887347075099</v>
      </c>
    </row>
    <row r="199" customFormat="false" ht="14.4" hidden="false" customHeight="false" outlineLevel="0" collapsed="false">
      <c r="A199" s="8" t="n">
        <v>515</v>
      </c>
      <c r="B199" s="8" t="n">
        <v>38.8</v>
      </c>
      <c r="C199" s="7" t="n">
        <v>0.820881602458419</v>
      </c>
      <c r="D199" s="7" t="n">
        <v>0.980176211453744</v>
      </c>
      <c r="E199" s="7" t="n">
        <v>1475.22339561332</v>
      </c>
      <c r="F199" s="8" t="n">
        <v>4.38</v>
      </c>
      <c r="G199" s="23"/>
      <c r="H199" s="2" t="s">
        <v>29</v>
      </c>
      <c r="I199" s="8" t="n">
        <v>1</v>
      </c>
      <c r="J199" s="19" t="n">
        <v>7.68155555555556</v>
      </c>
      <c r="K199" s="19" t="n">
        <v>0.0199913420921164</v>
      </c>
    </row>
    <row r="200" customFormat="false" ht="14.4" hidden="false" customHeight="false" outlineLevel="0" collapsed="false">
      <c r="A200" s="8" t="n">
        <v>515.2</v>
      </c>
      <c r="B200" s="8" t="n">
        <v>50</v>
      </c>
      <c r="C200" s="7" t="n">
        <v>0.992431699720828</v>
      </c>
      <c r="D200" s="7" t="n">
        <v>0.969111969111969</v>
      </c>
      <c r="E200" s="7" t="n">
        <v>1670.96774193548</v>
      </c>
      <c r="F200" s="8" t="n">
        <v>5</v>
      </c>
      <c r="G200" s="24"/>
      <c r="I200" s="8" t="n">
        <v>4</v>
      </c>
      <c r="J200" s="19" t="n">
        <v>7.68413333333334</v>
      </c>
      <c r="K200" s="19" t="n">
        <v>0.0201934749735593</v>
      </c>
    </row>
    <row r="201" customFormat="false" ht="14.4" hidden="false" customHeight="false" outlineLevel="0" collapsed="false">
      <c r="A201" s="8" t="n">
        <v>517</v>
      </c>
      <c r="B201" s="8" t="n">
        <v>39</v>
      </c>
      <c r="C201" s="7" t="n">
        <v>0.62945890832849</v>
      </c>
      <c r="D201" s="7" t="n">
        <v>0.969879518072289</v>
      </c>
      <c r="E201" s="7" t="n">
        <v>1535.85196607556</v>
      </c>
      <c r="F201" s="8" t="n">
        <v>2.56</v>
      </c>
      <c r="G201" s="24"/>
      <c r="H201" s="9" t="s">
        <v>34</v>
      </c>
      <c r="I201" s="8" t="n">
        <v>4</v>
      </c>
      <c r="J201" s="19" t="n">
        <v>7.70733333333333</v>
      </c>
      <c r="K201" s="19" t="n">
        <v>0.023587478199445</v>
      </c>
    </row>
    <row r="202" customFormat="false" ht="14.4" hidden="false" customHeight="false" outlineLevel="0" collapsed="false">
      <c r="A202" s="8" t="n">
        <v>517.2</v>
      </c>
      <c r="B202" s="8" t="n">
        <v>40.5</v>
      </c>
      <c r="C202" s="7" t="n">
        <v>0.629658458572916</v>
      </c>
      <c r="D202" s="7" t="n">
        <v>0.921370967741935</v>
      </c>
      <c r="E202" s="7" t="n">
        <v>1532.04633204633</v>
      </c>
      <c r="F202" s="8" t="n">
        <v>2.47</v>
      </c>
      <c r="G202" s="24"/>
      <c r="I202" s="8" t="n">
        <v>4</v>
      </c>
      <c r="J202" s="19" t="n">
        <v>7.70991111111111</v>
      </c>
      <c r="K202" s="19" t="n">
        <v>0.0241094805859372</v>
      </c>
    </row>
    <row r="203" customFormat="false" ht="14.4" hidden="false" customHeight="false" outlineLevel="0" collapsed="false">
      <c r="A203" s="8" t="n">
        <v>517.4</v>
      </c>
      <c r="B203" s="8" t="n">
        <v>40</v>
      </c>
      <c r="C203" s="7" t="n">
        <v>0.620921147596699</v>
      </c>
      <c r="D203" s="7" t="n">
        <v>0.997983870967742</v>
      </c>
      <c r="E203" s="7" t="n">
        <v>1514.50381679389</v>
      </c>
      <c r="F203" s="8" t="n">
        <v>3</v>
      </c>
      <c r="G203" s="24"/>
      <c r="I203" s="8" t="n">
        <v>4</v>
      </c>
      <c r="J203" s="19" t="n">
        <v>7.71248888888889</v>
      </c>
      <c r="K203" s="19" t="n">
        <v>0.024654462188073</v>
      </c>
    </row>
    <row r="204" customFormat="false" ht="14.4" hidden="false" customHeight="false" outlineLevel="0" collapsed="false">
      <c r="A204" s="8" t="n">
        <v>521</v>
      </c>
      <c r="B204" s="8" t="n">
        <v>57.3</v>
      </c>
      <c r="C204" s="7" t="n">
        <v>1.23871459539293</v>
      </c>
      <c r="D204" s="7" t="n">
        <v>0.985759493670886</v>
      </c>
      <c r="E204" s="7" t="n">
        <v>2006.34920634921</v>
      </c>
      <c r="F204" s="8" t="n">
        <v>6.28</v>
      </c>
      <c r="G204" s="24"/>
      <c r="I204" s="8" t="n">
        <v>4</v>
      </c>
      <c r="J204" s="19" t="n">
        <v>7.77870909090909</v>
      </c>
      <c r="K204" s="19" t="n">
        <v>0.032651564871592</v>
      </c>
    </row>
    <row r="205" customFormat="false" ht="14.4" hidden="false" customHeight="false" outlineLevel="0" collapsed="false">
      <c r="A205" s="8" t="n">
        <v>523</v>
      </c>
      <c r="B205" s="8" t="n">
        <v>60.6</v>
      </c>
      <c r="C205" s="7" t="n">
        <v>1.28007488830758</v>
      </c>
      <c r="D205" s="7" t="n">
        <v>0.99468085106383</v>
      </c>
      <c r="E205" s="7" t="n">
        <v>1770.80062794349</v>
      </c>
      <c r="F205" s="8" t="n">
        <v>7.1</v>
      </c>
      <c r="G205" s="24"/>
      <c r="I205" s="8" t="n">
        <v>4</v>
      </c>
      <c r="J205" s="19" t="n">
        <v>7.84412727272727</v>
      </c>
      <c r="K205" s="19" t="n">
        <v>0.0314440259499006</v>
      </c>
    </row>
    <row r="206" customFormat="false" ht="14.4" hidden="false" customHeight="false" outlineLevel="0" collapsed="false">
      <c r="A206" s="8" t="n">
        <v>530</v>
      </c>
      <c r="B206" s="8" t="n">
        <v>13.9</v>
      </c>
      <c r="C206" s="7" t="n">
        <v>0.276141346676614</v>
      </c>
      <c r="D206" s="7" t="n">
        <v>0.961426491994178</v>
      </c>
      <c r="E206" s="7" t="n">
        <v>450.12285012285</v>
      </c>
      <c r="F206" s="8" t="n">
        <v>6.47</v>
      </c>
      <c r="G206" s="23"/>
      <c r="H206" s="9" t="s">
        <v>29</v>
      </c>
      <c r="I206" s="8" t="n">
        <v>1</v>
      </c>
      <c r="J206" s="19" t="n">
        <v>8.07309090909091</v>
      </c>
      <c r="K206" s="19" t="n">
        <v>0.0272411321025971</v>
      </c>
    </row>
    <row r="207" customFormat="false" ht="14.4" hidden="false" customHeight="false" outlineLevel="0" collapsed="false">
      <c r="A207" s="8" t="n">
        <v>540</v>
      </c>
      <c r="B207" s="8" t="n">
        <v>14.8</v>
      </c>
      <c r="C207" s="7" t="n">
        <v>0.28984963351588</v>
      </c>
      <c r="D207" s="7" t="n">
        <v>0.970443349753695</v>
      </c>
      <c r="E207" s="7" t="n">
        <v>518.435754189944</v>
      </c>
      <c r="F207" s="8" t="n">
        <v>4.73</v>
      </c>
      <c r="G207" s="23"/>
      <c r="I207" s="8" t="n">
        <v>1</v>
      </c>
      <c r="J207" s="19" t="n">
        <v>8.40018181818182</v>
      </c>
      <c r="K207" s="19" t="n">
        <v>0.0213342298833556</v>
      </c>
    </row>
    <row r="208" customFormat="false" ht="14.4" hidden="false" customHeight="false" outlineLevel="0" collapsed="false">
      <c r="A208" s="8" t="n">
        <v>545</v>
      </c>
      <c r="B208" s="8" t="n">
        <v>8.8</v>
      </c>
      <c r="C208" s="7" t="n">
        <v>0.169777074804174</v>
      </c>
      <c r="D208" s="7" t="n">
        <v>0.952483801295896</v>
      </c>
      <c r="E208" s="7" t="n">
        <v>292.344119968429</v>
      </c>
      <c r="F208" s="8" t="n">
        <v>3.41</v>
      </c>
      <c r="G208" s="23"/>
      <c r="I208" s="8" t="n">
        <v>1</v>
      </c>
      <c r="J208" s="19" t="n">
        <v>8.56372727272727</v>
      </c>
      <c r="K208" s="19" t="n">
        <v>0.0184539367063539</v>
      </c>
    </row>
    <row r="209" customFormat="false" ht="14.4" hidden="false" customHeight="false" outlineLevel="0" collapsed="false">
      <c r="A209" s="8" t="n">
        <v>550</v>
      </c>
      <c r="B209" s="8" t="n">
        <v>10.1</v>
      </c>
      <c r="C209" s="7" t="n">
        <v>0.192931831769543</v>
      </c>
      <c r="D209" s="7" t="n">
        <v>0.953671328671329</v>
      </c>
      <c r="E209" s="7" t="n">
        <v>348.780487804878</v>
      </c>
      <c r="F209" s="8" t="n">
        <v>3.96</v>
      </c>
      <c r="G209" s="23"/>
      <c r="I209" s="8" t="n">
        <v>1</v>
      </c>
      <c r="J209" s="19" t="n">
        <v>8.72727272727273</v>
      </c>
      <c r="K209" s="19" t="n">
        <v>0.0156584942830071</v>
      </c>
    </row>
    <row r="210" customFormat="false" ht="14.4" hidden="false" customHeight="false" outlineLevel="0" collapsed="false">
      <c r="A210" s="8" t="n">
        <v>562.4</v>
      </c>
      <c r="B210" s="8" t="n">
        <v>9.1</v>
      </c>
      <c r="C210" s="7" t="n">
        <v>0.178743664175475</v>
      </c>
      <c r="D210" s="7" t="n">
        <v>0.951292246520875</v>
      </c>
      <c r="E210" s="7" t="n">
        <v>311.214230471771</v>
      </c>
      <c r="F210" s="8" t="n">
        <v>3.3</v>
      </c>
      <c r="G210" s="23"/>
      <c r="I210" s="8" t="n">
        <v>1</v>
      </c>
      <c r="J210" s="19" t="n">
        <v>9.13286545454545</v>
      </c>
      <c r="K210" s="19" t="n">
        <v>0.00957765298227714</v>
      </c>
    </row>
    <row r="211" customFormat="false" ht="14.4" hidden="false" customHeight="false" outlineLevel="0" collapsed="false">
      <c r="A211" s="8" t="n">
        <v>565</v>
      </c>
      <c r="B211" s="8" t="n">
        <v>17</v>
      </c>
      <c r="C211" s="7" t="n">
        <v>0.303600075900019</v>
      </c>
      <c r="D211" s="7" t="n">
        <v>0.982758620689655</v>
      </c>
      <c r="E211" s="7" t="n">
        <v>711.111111111111</v>
      </c>
      <c r="F211" s="8" t="n">
        <v>2.94</v>
      </c>
      <c r="G211" s="29"/>
      <c r="I211" s="8" t="n">
        <v>2</v>
      </c>
      <c r="J211" s="19" t="n">
        <v>9.21790909090909</v>
      </c>
      <c r="K211" s="19" t="n">
        <v>0.0086350402994485</v>
      </c>
    </row>
    <row r="212" customFormat="false" ht="14.4" hidden="false" customHeight="false" outlineLevel="0" collapsed="false">
      <c r="A212" s="8" t="n">
        <v>570</v>
      </c>
      <c r="B212" s="8" t="n">
        <v>14.5</v>
      </c>
      <c r="C212" s="7" t="n">
        <v>0.309259449923891</v>
      </c>
      <c r="D212" s="7" t="n">
        <v>0.988721804511278</v>
      </c>
      <c r="E212" s="7" t="n">
        <v>569.854628921194</v>
      </c>
      <c r="F212" s="8" t="n">
        <v>4.14</v>
      </c>
      <c r="G212" s="29"/>
      <c r="H212" s="9" t="s">
        <v>39</v>
      </c>
      <c r="I212" s="8" t="n">
        <v>2</v>
      </c>
      <c r="J212" s="19" t="n">
        <v>9.38145454545455</v>
      </c>
      <c r="K212" s="19" t="n">
        <v>0.00749490335043347</v>
      </c>
    </row>
    <row r="213" customFormat="false" ht="14.4" hidden="false" customHeight="false" outlineLevel="0" collapsed="false">
      <c r="A213" s="8" t="n">
        <v>575</v>
      </c>
      <c r="B213" s="8" t="n">
        <v>17.6</v>
      </c>
      <c r="C213" s="7" t="n">
        <v>0.346829205793762</v>
      </c>
      <c r="D213" s="7" t="n">
        <v>0.973895582329317</v>
      </c>
      <c r="E213" s="7" t="n">
        <v>649.918433931485</v>
      </c>
      <c r="F213" s="8" t="n">
        <v>4.55</v>
      </c>
      <c r="G213" s="29"/>
      <c r="I213" s="8" t="n">
        <v>2</v>
      </c>
      <c r="J213" s="19" t="n">
        <v>9.545</v>
      </c>
      <c r="K213" s="19" t="n">
        <v>0.00755152166746379</v>
      </c>
    </row>
    <row r="214" customFormat="false" ht="14.4" hidden="false" customHeight="false" outlineLevel="0" collapsed="false">
      <c r="A214" s="8" t="n">
        <v>577</v>
      </c>
      <c r="B214" s="8" t="n">
        <v>17.1</v>
      </c>
      <c r="C214" s="7" t="n">
        <v>0.387107931995077</v>
      </c>
      <c r="D214" s="7" t="n">
        <v>0.977157360406091</v>
      </c>
      <c r="E214" s="7" t="n">
        <v>636.510500807754</v>
      </c>
      <c r="F214" s="8" t="n">
        <v>5.26</v>
      </c>
      <c r="G214" s="29"/>
      <c r="I214" s="8" t="n">
        <v>2</v>
      </c>
      <c r="J214" s="19" t="n">
        <v>9.61041818181818</v>
      </c>
      <c r="K214" s="19" t="n">
        <v>0.00792174666595926</v>
      </c>
    </row>
    <row r="215" customFormat="false" ht="14.4" hidden="false" customHeight="false" outlineLevel="0" collapsed="false">
      <c r="A215" s="8" t="n">
        <v>580</v>
      </c>
      <c r="B215" s="8" t="n">
        <v>25.2</v>
      </c>
      <c r="C215" s="7" t="n">
        <v>0.550422703977357</v>
      </c>
      <c r="D215" s="7" t="n">
        <v>0.978658536585366</v>
      </c>
      <c r="E215" s="7" t="n">
        <v>967.551622418879</v>
      </c>
      <c r="F215" s="8" t="n">
        <v>5.95</v>
      </c>
      <c r="G215" s="29"/>
      <c r="H215" s="2"/>
      <c r="I215" s="8" t="n">
        <v>2</v>
      </c>
      <c r="J215" s="19" t="n">
        <v>9.70854545454546</v>
      </c>
      <c r="K215" s="19" t="n">
        <v>0.00878177833690922</v>
      </c>
    </row>
    <row r="216" customFormat="false" ht="14.4" hidden="false" customHeight="false" outlineLevel="0" collapsed="false">
      <c r="A216" s="8" t="n">
        <v>582</v>
      </c>
      <c r="B216" s="8" t="n">
        <v>30.3</v>
      </c>
      <c r="C216" s="7" t="n">
        <v>0.687526964061321</v>
      </c>
      <c r="D216" s="7" t="n">
        <v>0.982843137254902</v>
      </c>
      <c r="E216" s="7" t="n">
        <v>1181.75235336713</v>
      </c>
      <c r="F216" s="8" t="n">
        <v>6.6</v>
      </c>
      <c r="G216" s="24"/>
      <c r="H216" s="9" t="s">
        <v>34</v>
      </c>
      <c r="I216" s="8" t="n">
        <v>4</v>
      </c>
      <c r="J216" s="19" t="n">
        <v>9.77396363636364</v>
      </c>
      <c r="K216" s="19" t="n">
        <v>0.00951551999131466</v>
      </c>
    </row>
    <row r="217" customFormat="false" ht="14.4" hidden="false" customHeight="false" outlineLevel="0" collapsed="false">
      <c r="A217" s="8" t="n">
        <v>583</v>
      </c>
      <c r="B217" s="8" t="n">
        <v>27.4</v>
      </c>
      <c r="C217" s="7" t="n">
        <v>0.566519123859183</v>
      </c>
      <c r="D217" s="7" t="n">
        <v>0.986754966887417</v>
      </c>
      <c r="E217" s="7" t="n">
        <v>975.767366720517</v>
      </c>
      <c r="F217" s="8" t="n">
        <v>5.84</v>
      </c>
      <c r="G217" s="24"/>
      <c r="I217" s="8" t="n">
        <v>4</v>
      </c>
      <c r="J217" s="19" t="n">
        <v>9.80667272727273</v>
      </c>
      <c r="K217" s="19" t="n">
        <v>0.00992030244289533</v>
      </c>
    </row>
    <row r="218" customFormat="false" ht="14.4" hidden="false" customHeight="false" outlineLevel="0" collapsed="false">
      <c r="A218" s="8" t="n">
        <v>587</v>
      </c>
      <c r="B218" s="8" t="n">
        <v>7.9</v>
      </c>
      <c r="C218" s="7" t="n">
        <v>0.162222305877531</v>
      </c>
      <c r="D218" s="7" t="n">
        <v>0.944047619047619</v>
      </c>
      <c r="E218" s="7" t="n">
        <v>260.66718386346</v>
      </c>
      <c r="F218" s="8" t="n">
        <v>2.53</v>
      </c>
      <c r="G218" s="23"/>
      <c r="H218" s="9" t="s">
        <v>29</v>
      </c>
      <c r="I218" s="8" t="n">
        <v>1</v>
      </c>
      <c r="J218" s="19" t="n">
        <v>9.93750909090909</v>
      </c>
      <c r="K218" s="19" t="n">
        <v>0.0117293827277133</v>
      </c>
    </row>
    <row r="219" customFormat="false" ht="14.4" hidden="false" customHeight="false" outlineLevel="0" collapsed="false">
      <c r="A219" s="8" t="n">
        <v>589</v>
      </c>
      <c r="B219" s="8" t="n">
        <v>8.8</v>
      </c>
      <c r="C219" s="7" t="n">
        <v>0.172060552569278</v>
      </c>
      <c r="D219" s="7" t="n">
        <v>0.935632183908046</v>
      </c>
      <c r="E219" s="7" t="n">
        <v>277.070063694268</v>
      </c>
      <c r="F219" s="8" t="n">
        <v>7.95</v>
      </c>
      <c r="G219" s="23"/>
      <c r="I219" s="8" t="n">
        <v>1</v>
      </c>
      <c r="J219" s="19" t="n">
        <v>10.0029272727273</v>
      </c>
      <c r="K219" s="19" t="n">
        <v>0.0127192597269312</v>
      </c>
    </row>
    <row r="220" customFormat="false" ht="14.4" hidden="false" customHeight="false" outlineLevel="0" collapsed="false">
      <c r="A220" s="8" t="n">
        <v>601</v>
      </c>
      <c r="B220" s="8" t="n">
        <v>6.4</v>
      </c>
      <c r="C220" s="7" t="n">
        <v>0.132789506881587</v>
      </c>
      <c r="D220" s="7" t="n">
        <v>0.92375366568915</v>
      </c>
      <c r="E220" s="7" t="n">
        <v>208.085430968726</v>
      </c>
      <c r="F220" s="8" t="n">
        <v>4.69</v>
      </c>
      <c r="G220" s="23"/>
      <c r="I220" s="8" t="n">
        <v>1</v>
      </c>
      <c r="J220" s="19" t="n">
        <v>10.3954363636364</v>
      </c>
      <c r="K220" s="19" t="n">
        <v>0.0192779774420863</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7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84765625" defaultRowHeight="14.4" zeroHeight="false" outlineLevelRow="0" outlineLevelCol="0"/>
  <cols>
    <col collapsed="false" customWidth="true" hidden="false" outlineLevel="0" max="1" min="1" style="8" width="15.42"/>
    <col collapsed="false" customWidth="true" hidden="false" outlineLevel="0" max="2" min="2" style="2" width="16.12"/>
    <col collapsed="false" customWidth="true" hidden="false" outlineLevel="0" max="3" min="3" style="36" width="12.69"/>
    <col collapsed="false" customWidth="true" hidden="false" outlineLevel="0" max="4" min="4" style="2" width="10.59"/>
    <col collapsed="false" customWidth="true" hidden="false" outlineLevel="0" max="5" min="5" style="2" width="14.27"/>
    <col collapsed="false" customWidth="false" hidden="false" outlineLevel="0" max="7" min="6" style="2" width="9.84"/>
    <col collapsed="false" customWidth="true" hidden="false" outlineLevel="0" max="8" min="8" style="2" width="10.51"/>
    <col collapsed="false" customWidth="true" hidden="false" outlineLevel="0" max="9" min="9" style="8" width="12.88"/>
    <col collapsed="false" customWidth="true" hidden="false" outlineLevel="0" max="10" min="10" style="10" width="11.38"/>
    <col collapsed="false" customWidth="true" hidden="false" outlineLevel="0" max="11" min="11" style="10" width="13.28"/>
    <col collapsed="false" customWidth="false" hidden="false" outlineLevel="0" max="1015" min="12" style="2" width="9.84"/>
    <col collapsed="false" customWidth="true" hidden="false" outlineLevel="0" max="1017" min="1016" style="2" width="9.48"/>
    <col collapsed="false" customWidth="false" hidden="false" outlineLevel="0" max="16380" min="1018" style="2" width="9.85"/>
    <col collapsed="false" customWidth="true" hidden="false" outlineLevel="0" max="16381" min="16381" style="37" width="11.53"/>
    <col collapsed="false" customWidth="true" hidden="false" outlineLevel="0" max="16384" min="16382" style="2" width="11.53"/>
  </cols>
  <sheetData>
    <row r="1" customFormat="false" ht="39.3" hidden="false" customHeight="false" outlineLevel="0" collapsed="false">
      <c r="A1" s="11" t="s">
        <v>46</v>
      </c>
      <c r="B1" s="11" t="s">
        <v>6</v>
      </c>
      <c r="C1" s="12" t="s">
        <v>7</v>
      </c>
      <c r="D1" s="13" t="s">
        <v>8</v>
      </c>
      <c r="E1" s="11" t="s">
        <v>9</v>
      </c>
      <c r="F1" s="11" t="s">
        <v>10</v>
      </c>
      <c r="G1" s="13" t="s">
        <v>11</v>
      </c>
      <c r="H1" s="13" t="s">
        <v>12</v>
      </c>
      <c r="I1" s="38" t="s">
        <v>47</v>
      </c>
      <c r="J1" s="15" t="s">
        <v>14</v>
      </c>
      <c r="K1" s="16" t="s">
        <v>15</v>
      </c>
    </row>
    <row r="2" customFormat="false" ht="14.4" hidden="false" customHeight="false" outlineLevel="0" collapsed="false">
      <c r="A2" s="39" t="n">
        <v>0</v>
      </c>
      <c r="B2" s="7" t="n">
        <v>9.6</v>
      </c>
      <c r="C2" s="40" t="n">
        <v>0.169718323417856</v>
      </c>
      <c r="D2" s="7" t="n">
        <v>0.957488431586472</v>
      </c>
      <c r="E2" s="7" t="n">
        <v>509.214559386973</v>
      </c>
      <c r="F2" s="41" t="n">
        <v>6.25</v>
      </c>
      <c r="G2" s="42"/>
      <c r="H2" s="25" t="s">
        <v>34</v>
      </c>
      <c r="I2" s="8" t="n">
        <v>11</v>
      </c>
      <c r="J2" s="10" t="n">
        <v>0</v>
      </c>
      <c r="K2" s="10" t="n">
        <v>0</v>
      </c>
    </row>
    <row r="3" customFormat="false" ht="14.4" hidden="false" customHeight="false" outlineLevel="0" collapsed="false">
      <c r="A3" s="43" t="n">
        <v>15</v>
      </c>
      <c r="B3" s="7" t="n">
        <v>11</v>
      </c>
      <c r="C3" s="40" t="n">
        <v>0.188064382060679</v>
      </c>
      <c r="D3" s="7" t="n">
        <v>0.960112205801861</v>
      </c>
      <c r="E3" s="7" t="n">
        <v>549.473684210526</v>
      </c>
      <c r="F3" s="41" t="n">
        <v>7.27272727272728</v>
      </c>
      <c r="G3" s="42"/>
      <c r="H3" s="25"/>
      <c r="I3" s="8" t="n">
        <v>11</v>
      </c>
      <c r="J3" s="10" t="n">
        <v>0.570967741935484</v>
      </c>
      <c r="K3" s="10" t="n">
        <v>0.0215109623195383</v>
      </c>
    </row>
    <row r="4" customFormat="false" ht="14.4" hidden="false" customHeight="false" outlineLevel="0" collapsed="false">
      <c r="A4" s="43" t="n">
        <v>20</v>
      </c>
      <c r="B4" s="7" t="n">
        <v>9.1</v>
      </c>
      <c r="C4" s="40" t="n">
        <v>0.176240397389245</v>
      </c>
      <c r="D4" s="7" t="n">
        <v>0.981566023379678</v>
      </c>
      <c r="E4" s="7" t="n">
        <v>415.431034482759</v>
      </c>
      <c r="F4" s="41" t="n">
        <v>4.3956043956044</v>
      </c>
      <c r="G4" s="42"/>
      <c r="H4" s="25"/>
      <c r="I4" s="8" t="n">
        <v>11</v>
      </c>
      <c r="J4" s="10" t="n">
        <v>0.761290322580645</v>
      </c>
      <c r="K4" s="10" t="n">
        <v>0.0286812830927178</v>
      </c>
    </row>
    <row r="5" customFormat="false" ht="14.4" hidden="false" customHeight="false" outlineLevel="0" collapsed="false">
      <c r="A5" s="43" t="n">
        <v>30</v>
      </c>
      <c r="B5" s="7" t="n">
        <v>7.4</v>
      </c>
      <c r="C5" s="40" t="n">
        <v>0.109557338185946</v>
      </c>
      <c r="D5" s="7" t="n">
        <v>1.0005673335324</v>
      </c>
      <c r="E5" s="7" t="n">
        <v>278.156146179402</v>
      </c>
      <c r="F5" s="41" t="n">
        <v>5.40540540540541</v>
      </c>
      <c r="G5" s="42"/>
      <c r="H5" s="25"/>
      <c r="I5" s="8" t="n">
        <v>11</v>
      </c>
      <c r="J5" s="10" t="n">
        <v>1.14193548387097</v>
      </c>
      <c r="K5" s="10" t="n">
        <v>0.0430219246390767</v>
      </c>
    </row>
    <row r="6" customFormat="false" ht="14.4" hidden="false" customHeight="false" outlineLevel="0" collapsed="false">
      <c r="A6" s="43" t="n">
        <v>35</v>
      </c>
      <c r="B6" s="7" t="n">
        <v>8.7</v>
      </c>
      <c r="C6" s="40" t="n">
        <v>0.156904275356522</v>
      </c>
      <c r="D6" s="7" t="n">
        <v>1.00279185807065</v>
      </c>
      <c r="E6" s="7" t="n">
        <v>365.441389290883</v>
      </c>
      <c r="F6" s="41" t="n">
        <v>3.44827586206895</v>
      </c>
      <c r="G6" s="42"/>
      <c r="H6" s="25"/>
      <c r="I6" s="8" t="n">
        <v>11</v>
      </c>
      <c r="J6" s="10" t="n">
        <v>1.33225806451613</v>
      </c>
      <c r="K6" s="10" t="n">
        <v>0.0501922454122562</v>
      </c>
    </row>
    <row r="7" customFormat="false" ht="12.75" hidden="false" customHeight="true" outlineLevel="0" collapsed="false">
      <c r="A7" s="43" t="n">
        <v>40</v>
      </c>
      <c r="B7" s="7" t="n">
        <v>9.8</v>
      </c>
      <c r="C7" s="40" t="n">
        <v>0.131477025188541</v>
      </c>
      <c r="D7" s="7" t="n">
        <v>0.985367495643909</v>
      </c>
      <c r="E7" s="7" t="n">
        <v>395.179968701095</v>
      </c>
      <c r="F7" s="41" t="n">
        <v>4.08163265306123</v>
      </c>
      <c r="G7" s="42"/>
      <c r="H7" s="25"/>
      <c r="I7" s="8" t="n">
        <v>11</v>
      </c>
      <c r="J7" s="10" t="n">
        <v>1.52258064516129</v>
      </c>
      <c r="K7" s="10" t="n">
        <v>0.0573625661854356</v>
      </c>
    </row>
    <row r="8" customFormat="false" ht="14.4" hidden="false" customHeight="false" outlineLevel="0" collapsed="false">
      <c r="A8" s="43" t="n">
        <v>45</v>
      </c>
      <c r="B8" s="7" t="n">
        <v>20.1</v>
      </c>
      <c r="C8" s="40" t="n">
        <v>0.307105999797646</v>
      </c>
      <c r="D8" s="7" t="n">
        <v>1.0003936582429</v>
      </c>
      <c r="E8" s="7" t="n">
        <v>869.489932885906</v>
      </c>
      <c r="F8" s="41" t="n">
        <v>1.49253731343284</v>
      </c>
      <c r="G8" s="44"/>
      <c r="H8" s="25" t="s">
        <v>35</v>
      </c>
      <c r="I8" s="8" t="n">
        <v>5</v>
      </c>
      <c r="J8" s="10" t="n">
        <v>1.71290322580645</v>
      </c>
      <c r="K8" s="10" t="n">
        <v>0.0645328869586151</v>
      </c>
    </row>
    <row r="9" customFormat="false" ht="14.4" hidden="false" customHeight="false" outlineLevel="0" collapsed="false">
      <c r="A9" s="43" t="n">
        <v>50</v>
      </c>
      <c r="B9" s="7" t="n">
        <v>65.8</v>
      </c>
      <c r="C9" s="40" t="n">
        <v>1.03369544819533</v>
      </c>
      <c r="D9" s="7" t="n">
        <v>0.998248534665141</v>
      </c>
      <c r="E9" s="7" t="n">
        <v>3987.96680497925</v>
      </c>
      <c r="F9" s="41" t="n">
        <v>2.88753799392097</v>
      </c>
      <c r="G9" s="44"/>
      <c r="H9" s="25"/>
      <c r="I9" s="8" t="n">
        <v>5</v>
      </c>
      <c r="J9" s="10" t="n">
        <v>1.90322580645161</v>
      </c>
      <c r="K9" s="10" t="n">
        <v>0.0717032077317945</v>
      </c>
    </row>
    <row r="10" customFormat="false" ht="14.4" hidden="false" customHeight="false" outlineLevel="0" collapsed="false">
      <c r="A10" s="43" t="n">
        <v>52</v>
      </c>
      <c r="B10" s="7" t="n">
        <v>67.2</v>
      </c>
      <c r="C10" s="40" t="n">
        <v>1.18922197192861</v>
      </c>
      <c r="D10" s="7" t="n">
        <v>0.983405739279487</v>
      </c>
      <c r="E10" s="7" t="n">
        <v>4667.1724137931</v>
      </c>
      <c r="F10" s="41" t="n">
        <v>3.57142857142858</v>
      </c>
      <c r="G10" s="44"/>
      <c r="H10" s="25"/>
      <c r="I10" s="8" t="n">
        <v>5</v>
      </c>
      <c r="J10" s="10" t="n">
        <v>1.97935483870968</v>
      </c>
      <c r="K10" s="10" t="n">
        <v>0.0745713360410663</v>
      </c>
    </row>
    <row r="11" customFormat="false" ht="14.4" hidden="false" customHeight="false" outlineLevel="0" collapsed="false">
      <c r="A11" s="43" t="n">
        <v>54</v>
      </c>
      <c r="B11" s="7" t="n">
        <v>66.3</v>
      </c>
      <c r="C11" s="40" t="n">
        <v>1.22627024008934</v>
      </c>
      <c r="D11" s="7" t="n">
        <v>0.988978345363687</v>
      </c>
      <c r="E11" s="7" t="n">
        <v>4764.55026455027</v>
      </c>
      <c r="F11" s="41" t="n">
        <v>3.31825037707391</v>
      </c>
      <c r="G11" s="44"/>
      <c r="H11" s="25"/>
      <c r="I11" s="8" t="n">
        <v>5</v>
      </c>
      <c r="J11" s="10" t="n">
        <v>2.05548387096774</v>
      </c>
      <c r="K11" s="10" t="n">
        <v>0.077439464350338</v>
      </c>
    </row>
    <row r="12" customFormat="false" ht="14.4" hidden="false" customHeight="false" outlineLevel="0" collapsed="false">
      <c r="A12" s="43" t="n">
        <v>56</v>
      </c>
      <c r="B12" s="7" t="n">
        <v>70.7</v>
      </c>
      <c r="C12" s="40" t="n">
        <v>1.31371585651027</v>
      </c>
      <c r="D12" s="7" t="n">
        <v>0.951885915561861</v>
      </c>
      <c r="E12" s="7" t="n">
        <v>5059.65346534654</v>
      </c>
      <c r="F12" s="41" t="n">
        <v>3.25318246110325</v>
      </c>
      <c r="G12" s="44"/>
      <c r="H12" s="25"/>
      <c r="I12" s="8" t="n">
        <v>5</v>
      </c>
      <c r="J12" s="10" t="n">
        <v>2.13161290322581</v>
      </c>
      <c r="K12" s="10" t="n">
        <v>0.0803075926596099</v>
      </c>
    </row>
    <row r="13" customFormat="false" ht="14.4" hidden="false" customHeight="false" outlineLevel="0" collapsed="false">
      <c r="A13" s="43" t="n">
        <v>58</v>
      </c>
      <c r="B13" s="7" t="n">
        <v>70.9</v>
      </c>
      <c r="C13" s="40" t="n">
        <v>1.32454153322745</v>
      </c>
      <c r="D13" s="7" t="n">
        <v>0.981258244174117</v>
      </c>
      <c r="E13" s="7" t="n">
        <v>4713.64421416235</v>
      </c>
      <c r="F13" s="41" t="n">
        <v>3.53606789250354</v>
      </c>
      <c r="G13" s="44"/>
      <c r="H13" s="25"/>
      <c r="I13" s="8" t="n">
        <v>5</v>
      </c>
      <c r="J13" s="10" t="n">
        <v>2.20774193548387</v>
      </c>
      <c r="K13" s="10" t="n">
        <v>0.0831757209688816</v>
      </c>
    </row>
    <row r="14" customFormat="false" ht="14.4" hidden="false" customHeight="false" outlineLevel="0" collapsed="false">
      <c r="A14" s="25" t="n">
        <v>61</v>
      </c>
      <c r="B14" s="45" t="n">
        <v>134.2</v>
      </c>
      <c r="C14" s="45" t="n">
        <v>1.25656048363165</v>
      </c>
      <c r="D14" s="7" t="n">
        <v>0.9921875</v>
      </c>
      <c r="E14" s="7" t="n">
        <v>5206.77966101695</v>
      </c>
      <c r="F14" s="41" t="n">
        <v>0.298062593144543</v>
      </c>
      <c r="G14" s="46"/>
      <c r="H14" s="25" t="s">
        <v>48</v>
      </c>
      <c r="I14" s="8" t="n">
        <v>7</v>
      </c>
      <c r="J14" s="10" t="n">
        <v>2.32193548387097</v>
      </c>
      <c r="K14" s="10" t="n">
        <v>0.0874779134327893</v>
      </c>
    </row>
    <row r="15" customFormat="false" ht="14.4" hidden="false" customHeight="false" outlineLevel="0" collapsed="false">
      <c r="A15" s="39" t="n">
        <v>62</v>
      </c>
      <c r="B15" s="7" t="n">
        <v>144.3</v>
      </c>
      <c r="C15" s="45" t="n">
        <v>1.19639320317189</v>
      </c>
      <c r="D15" s="7" t="n">
        <v>0.996842105263158</v>
      </c>
      <c r="E15" s="7" t="n">
        <v>4993.4296977661</v>
      </c>
      <c r="F15" s="41" t="n">
        <v>0.415800415800432</v>
      </c>
      <c r="G15" s="46"/>
      <c r="H15" s="25"/>
      <c r="I15" s="8" t="n">
        <v>7</v>
      </c>
      <c r="J15" s="10" t="n">
        <v>2.36</v>
      </c>
      <c r="K15" s="10" t="n">
        <v>0.0889119775874251</v>
      </c>
    </row>
    <row r="16" customFormat="false" ht="14.4" hidden="false" customHeight="false" outlineLevel="0" collapsed="false">
      <c r="A16" s="25" t="n">
        <v>65</v>
      </c>
      <c r="B16" s="7" t="n">
        <v>45.2</v>
      </c>
      <c r="C16" s="45" t="n">
        <v>1.04989024836819</v>
      </c>
      <c r="D16" s="7" t="n">
        <v>0.978260869565217</v>
      </c>
      <c r="E16" s="7" t="n">
        <v>2854.72496473907</v>
      </c>
      <c r="F16" s="7" t="n">
        <v>3.53982300884956</v>
      </c>
      <c r="G16" s="47"/>
      <c r="H16" s="25"/>
      <c r="I16" s="8" t="n">
        <v>1</v>
      </c>
      <c r="J16" s="10" t="n">
        <v>2.61672727272727</v>
      </c>
      <c r="K16" s="10" t="n">
        <v>0.0811282832348014</v>
      </c>
    </row>
    <row r="17" customFormat="false" ht="14.4" hidden="false" customHeight="false" outlineLevel="0" collapsed="false">
      <c r="A17" s="25" t="n">
        <v>67</v>
      </c>
      <c r="B17" s="45" t="n">
        <v>45</v>
      </c>
      <c r="C17" s="45" t="n">
        <v>1.1168374885117</v>
      </c>
      <c r="D17" s="7" t="n">
        <v>0.976793248945148</v>
      </c>
      <c r="E17" s="7" t="n">
        <v>2939.53488372093</v>
      </c>
      <c r="F17" s="7" t="n">
        <v>2.66666666666667</v>
      </c>
      <c r="G17" s="47"/>
      <c r="H17" s="25"/>
      <c r="I17" s="8" t="n">
        <v>1</v>
      </c>
      <c r="J17" s="10" t="n">
        <v>2.78787878787879</v>
      </c>
      <c r="K17" s="10" t="n">
        <v>0.0763174817732066</v>
      </c>
    </row>
    <row r="18" customFormat="false" ht="14.4" hidden="false" customHeight="false" outlineLevel="0" collapsed="false">
      <c r="A18" s="25" t="n">
        <v>71</v>
      </c>
      <c r="B18" s="7" t="n">
        <v>26.1</v>
      </c>
      <c r="C18" s="45" t="n">
        <v>0.464312616078154</v>
      </c>
      <c r="D18" s="7" t="n">
        <v>0.981481481481481</v>
      </c>
      <c r="E18" s="7" t="n">
        <v>1241.37931034483</v>
      </c>
      <c r="F18" s="7" t="n">
        <v>3.06513409961686</v>
      </c>
      <c r="G18" s="47"/>
      <c r="H18" s="25"/>
      <c r="I18" s="8" t="n">
        <v>1</v>
      </c>
      <c r="J18" s="10" t="n">
        <v>3.13018181818182</v>
      </c>
      <c r="K18" s="10" t="n">
        <v>0.0678917292499906</v>
      </c>
    </row>
    <row r="19" customFormat="false" ht="14.4" hidden="false" customHeight="false" outlineLevel="0" collapsed="false">
      <c r="A19" s="25" t="n">
        <v>72</v>
      </c>
      <c r="B19" s="45" t="n">
        <v>25.3</v>
      </c>
      <c r="C19" s="45" t="n">
        <v>0.320630113714575</v>
      </c>
      <c r="D19" s="7" t="n">
        <v>0.977559607293128</v>
      </c>
      <c r="E19" s="7" t="n">
        <v>957.046979865772</v>
      </c>
      <c r="F19" s="7" t="n">
        <v>3.55731225296444</v>
      </c>
      <c r="G19" s="47"/>
      <c r="H19" s="25"/>
      <c r="I19" s="8" t="n">
        <v>1</v>
      </c>
      <c r="J19" s="10" t="n">
        <v>3.21575757575758</v>
      </c>
      <c r="K19" s="10" t="n">
        <v>0.0660906909788153</v>
      </c>
    </row>
    <row r="20" customFormat="false" ht="14.4" hidden="false" customHeight="false" outlineLevel="0" collapsed="false">
      <c r="A20" s="25" t="n">
        <v>73</v>
      </c>
      <c r="B20" s="45" t="n">
        <v>78.7</v>
      </c>
      <c r="C20" s="45" t="n">
        <v>1.45453856992462</v>
      </c>
      <c r="D20" s="7" t="n">
        <v>0.978536866870866</v>
      </c>
      <c r="E20" s="7" t="n">
        <v>4803.19829424307</v>
      </c>
      <c r="F20" s="41" t="n">
        <v>4.06607369758577</v>
      </c>
      <c r="G20" s="48"/>
      <c r="H20" s="9" t="s">
        <v>35</v>
      </c>
      <c r="I20" s="8" t="n">
        <v>5</v>
      </c>
      <c r="J20" s="10" t="n">
        <v>3.30133333333333</v>
      </c>
      <c r="K20" s="10" t="n">
        <v>0.0644333461285905</v>
      </c>
    </row>
    <row r="21" customFormat="false" ht="14.4" hidden="false" customHeight="false" outlineLevel="0" collapsed="false">
      <c r="A21" s="25" t="n">
        <v>74</v>
      </c>
      <c r="B21" s="45" t="n">
        <v>81.6</v>
      </c>
      <c r="C21" s="45" t="n">
        <v>1.53975913738119</v>
      </c>
      <c r="D21" s="7" t="n">
        <v>0.8314655035181</v>
      </c>
      <c r="E21" s="7" t="n">
        <v>6134.5703125</v>
      </c>
      <c r="F21" s="41" t="n">
        <v>4.16666666666666</v>
      </c>
      <c r="G21" s="48"/>
      <c r="H21" s="25"/>
      <c r="I21" s="8" t="n">
        <v>5</v>
      </c>
      <c r="J21" s="10" t="n">
        <v>3.38690909090909</v>
      </c>
      <c r="K21" s="10" t="n">
        <v>0.06293104860371</v>
      </c>
    </row>
    <row r="22" customFormat="false" ht="14.4" hidden="false" customHeight="false" outlineLevel="0" collapsed="false">
      <c r="A22" s="25" t="n">
        <v>76</v>
      </c>
      <c r="B22" s="7" t="n">
        <v>32.2</v>
      </c>
      <c r="C22" s="45" t="n">
        <v>0.577757366077997</v>
      </c>
      <c r="D22" s="7" t="n">
        <v>0.963186945960039</v>
      </c>
      <c r="E22" s="7" t="n">
        <v>1651.82773109244</v>
      </c>
      <c r="F22" s="41" t="n">
        <v>3.10559006211181</v>
      </c>
      <c r="G22" s="47"/>
      <c r="H22" s="25"/>
      <c r="I22" s="8" t="n">
        <v>1</v>
      </c>
      <c r="J22" s="10" t="n">
        <v>3.55806060606061</v>
      </c>
      <c r="K22" s="10" t="n">
        <v>0.060436667890717</v>
      </c>
    </row>
    <row r="23" customFormat="false" ht="14.4" hidden="false" customHeight="false" outlineLevel="0" collapsed="false">
      <c r="A23" s="25" t="n">
        <v>77</v>
      </c>
      <c r="B23" s="7" t="n">
        <v>28.2</v>
      </c>
      <c r="C23" s="45" t="n">
        <v>0.55326808703497</v>
      </c>
      <c r="D23" s="7" t="n">
        <v>0.635981644772359</v>
      </c>
      <c r="E23" s="7" t="n">
        <v>2374.78632478632</v>
      </c>
      <c r="F23" s="41" t="n">
        <v>3.19148936170212</v>
      </c>
      <c r="G23" s="47"/>
      <c r="H23" s="25"/>
      <c r="I23" s="8" t="n">
        <v>1</v>
      </c>
      <c r="J23" s="10" t="n">
        <v>3.64363636363636</v>
      </c>
      <c r="K23" s="10" t="n">
        <v>0.0594659901798278</v>
      </c>
    </row>
    <row r="24" customFormat="false" ht="14.4" hidden="false" customHeight="false" outlineLevel="0" collapsed="false">
      <c r="A24" s="25" t="n">
        <v>78</v>
      </c>
      <c r="B24" s="7" t="n">
        <v>27.1</v>
      </c>
      <c r="C24" s="45" t="n">
        <v>0.50498933677365</v>
      </c>
      <c r="D24" s="7" t="n">
        <v>0.673760671570325</v>
      </c>
      <c r="E24" s="7" t="n">
        <v>2066.48421052632</v>
      </c>
      <c r="F24" s="41" t="n">
        <v>2.58302583025831</v>
      </c>
      <c r="G24" s="47"/>
      <c r="H24" s="25"/>
      <c r="I24" s="8" t="n">
        <v>1</v>
      </c>
      <c r="J24" s="10" t="n">
        <v>3.72921212121212</v>
      </c>
      <c r="K24" s="10" t="n">
        <v>0.0586924294621392</v>
      </c>
    </row>
    <row r="25" customFormat="false" ht="14.4" hidden="false" customHeight="false" outlineLevel="0" collapsed="false">
      <c r="A25" s="25" t="n">
        <v>82</v>
      </c>
      <c r="B25" s="45" t="n">
        <v>26.3</v>
      </c>
      <c r="C25" s="45" t="n">
        <v>0.714846059393333</v>
      </c>
      <c r="D25" s="7" t="n">
        <v>0.988700564971751</v>
      </c>
      <c r="E25" s="7" t="n">
        <v>2011.36363636364</v>
      </c>
      <c r="F25" s="41" t="n">
        <v>5.70342205323194</v>
      </c>
      <c r="G25" s="49"/>
      <c r="H25" s="9" t="s">
        <v>35</v>
      </c>
      <c r="I25" s="8" t="n">
        <v>4</v>
      </c>
      <c r="J25" s="10" t="n">
        <v>4.07151515151515</v>
      </c>
      <c r="K25" s="10" t="n">
        <v>0.057697761535731</v>
      </c>
    </row>
    <row r="26" customFormat="false" ht="14.4" hidden="false" customHeight="false" outlineLevel="0" collapsed="false">
      <c r="A26" s="25" t="n">
        <v>85</v>
      </c>
      <c r="B26" s="45" t="n">
        <v>25.2</v>
      </c>
      <c r="C26" s="45" t="n">
        <v>0.701300017097156</v>
      </c>
      <c r="D26" s="7" t="n">
        <v>0.990322580645161</v>
      </c>
      <c r="E26" s="7" t="n">
        <v>1962.0253164557</v>
      </c>
      <c r="F26" s="41" t="n">
        <v>5.95238095238095</v>
      </c>
      <c r="G26" s="49"/>
      <c r="H26" s="25"/>
      <c r="I26" s="8" t="n">
        <v>4</v>
      </c>
      <c r="J26" s="10" t="n">
        <v>4.32824242424243</v>
      </c>
      <c r="K26" s="10" t="n">
        <v>0.0591991369390574</v>
      </c>
    </row>
    <row r="27" customFormat="false" ht="14.4" hidden="false" customHeight="false" outlineLevel="0" collapsed="false">
      <c r="A27" s="25" t="n">
        <v>86</v>
      </c>
      <c r="B27" s="45" t="n">
        <v>27.3</v>
      </c>
      <c r="C27" s="45" t="n">
        <v>0.618916109430862</v>
      </c>
      <c r="D27" s="7" t="n">
        <v>0.979321672235169</v>
      </c>
      <c r="E27" s="7" t="n">
        <v>1633.80733944954</v>
      </c>
      <c r="F27" s="41" t="n">
        <v>4.02930402930403</v>
      </c>
      <c r="G27" s="49"/>
      <c r="H27" s="25"/>
      <c r="I27" s="8" t="n">
        <v>4</v>
      </c>
      <c r="J27" s="10" t="n">
        <v>4.41381818181818</v>
      </c>
      <c r="K27" s="10" t="n">
        <v>0.0601083031582177</v>
      </c>
      <c r="XFB27" s="50"/>
      <c r="XFC27" s="50"/>
      <c r="XFD27" s="50"/>
    </row>
    <row r="28" customFormat="false" ht="14.4" hidden="false" customHeight="false" outlineLevel="0" collapsed="false">
      <c r="A28" s="25" t="n">
        <v>88</v>
      </c>
      <c r="B28" s="45" t="n">
        <v>24.4</v>
      </c>
      <c r="C28" s="45" t="n">
        <v>0.442535456917648</v>
      </c>
      <c r="D28" s="7" t="n">
        <v>0.978938017064278</v>
      </c>
      <c r="E28" s="7" t="n">
        <v>1216.91441441441</v>
      </c>
      <c r="F28" s="41" t="n">
        <v>5.32786885245901</v>
      </c>
      <c r="G28" s="49"/>
      <c r="H28" s="25"/>
      <c r="I28" s="8" t="n">
        <v>4</v>
      </c>
      <c r="J28" s="10" t="n">
        <v>4.5849696969697</v>
      </c>
      <c r="K28" s="10" t="n">
        <v>0.0624892076627703</v>
      </c>
      <c r="XFB28" s="50"/>
      <c r="XFC28" s="50"/>
      <c r="XFD28" s="50"/>
    </row>
    <row r="29" customFormat="false" ht="14.4" hidden="false" customHeight="false" outlineLevel="0" collapsed="false">
      <c r="A29" s="25" t="n">
        <v>90</v>
      </c>
      <c r="B29" s="45" t="n">
        <v>22.4</v>
      </c>
      <c r="C29" s="45" t="n">
        <v>0.599338130603763</v>
      </c>
      <c r="D29" s="7" t="n">
        <v>0.968667028501856</v>
      </c>
      <c r="E29" s="7" t="n">
        <v>1498.26373626374</v>
      </c>
      <c r="F29" s="41" t="n">
        <v>4.46428571428571</v>
      </c>
      <c r="G29" s="47"/>
      <c r="H29" s="25"/>
      <c r="I29" s="8" t="n">
        <v>1</v>
      </c>
      <c r="J29" s="10" t="n">
        <v>4.75612121212121</v>
      </c>
      <c r="K29" s="10" t="n">
        <v>0.065549451127729</v>
      </c>
      <c r="XFB29" s="50"/>
      <c r="XFC29" s="50"/>
      <c r="XFD29" s="50"/>
    </row>
    <row r="30" s="50" customFormat="true" ht="14.4" hidden="false" customHeight="false" outlineLevel="0" collapsed="false">
      <c r="A30" s="25" t="n">
        <v>92</v>
      </c>
      <c r="B30" s="45" t="n">
        <v>46.9</v>
      </c>
      <c r="C30" s="45" t="n">
        <v>1.94300048575012</v>
      </c>
      <c r="D30" s="7" t="n">
        <v>0.98169014084507</v>
      </c>
      <c r="E30" s="7" t="n">
        <v>4115.94202898551</v>
      </c>
      <c r="F30" s="41" t="n">
        <v>6.18336886993603</v>
      </c>
      <c r="G30" s="51"/>
      <c r="H30" s="25"/>
      <c r="I30" s="8" t="n">
        <v>2</v>
      </c>
      <c r="J30" s="10" t="n">
        <v>4.92727272727273</v>
      </c>
      <c r="K30" s="10" t="n">
        <v>0.0691989632511736</v>
      </c>
      <c r="AMD30" s="2"/>
      <c r="AME30" s="2"/>
      <c r="AMF30" s="2"/>
    </row>
    <row r="31" s="50" customFormat="true" ht="14.4" hidden="false" customHeight="false" outlineLevel="0" collapsed="false">
      <c r="A31" s="25" t="n">
        <v>93</v>
      </c>
      <c r="B31" s="45" t="n">
        <v>49.2</v>
      </c>
      <c r="C31" s="45" t="n">
        <v>1.98432549608137</v>
      </c>
      <c r="D31" s="7" t="n">
        <v>0.989197530864197</v>
      </c>
      <c r="E31" s="7" t="n">
        <v>4320</v>
      </c>
      <c r="F31" s="41" t="n">
        <v>6.09756097560976</v>
      </c>
      <c r="G31" s="51"/>
      <c r="H31" s="25"/>
      <c r="I31" s="8" t="n">
        <v>2</v>
      </c>
      <c r="J31" s="10" t="n">
        <v>5.01284848484849</v>
      </c>
      <c r="K31" s="10" t="n">
        <v>0.0712169620921312</v>
      </c>
      <c r="AMD31" s="2"/>
      <c r="AME31" s="2"/>
      <c r="AMF31" s="2"/>
    </row>
    <row r="32" s="50" customFormat="true" ht="14.4" hidden="false" customHeight="false" outlineLevel="0" collapsed="false">
      <c r="A32" s="25" t="n">
        <v>97</v>
      </c>
      <c r="B32" s="45" t="n">
        <v>38.6</v>
      </c>
      <c r="C32" s="45" t="n">
        <v>0.919169944380224</v>
      </c>
      <c r="D32" s="7" t="n">
        <v>0.9</v>
      </c>
      <c r="E32" s="7" t="n">
        <v>2380.12684989429</v>
      </c>
      <c r="F32" s="41" t="n">
        <v>6.99481865284975</v>
      </c>
      <c r="G32" s="51"/>
      <c r="H32" s="25"/>
      <c r="I32" s="8" t="n">
        <v>2</v>
      </c>
      <c r="J32" s="10" t="n">
        <v>5.29271111111111</v>
      </c>
      <c r="K32" s="10" t="n">
        <v>0.0722371272348887</v>
      </c>
      <c r="AMD32" s="2"/>
      <c r="AME32" s="2"/>
      <c r="AMF32" s="2"/>
    </row>
    <row r="33" s="50" customFormat="true" ht="14.4" hidden="false" customHeight="false" outlineLevel="0" collapsed="false">
      <c r="A33" s="25" t="n">
        <v>99</v>
      </c>
      <c r="B33" s="45" t="n">
        <v>39.4</v>
      </c>
      <c r="C33" s="45" t="n">
        <v>0.97046964230556</v>
      </c>
      <c r="D33" s="7" t="n">
        <v>0.9</v>
      </c>
      <c r="E33" s="7" t="n">
        <v>2500.8316008316</v>
      </c>
      <c r="F33" s="41" t="n">
        <v>5.83756345177664</v>
      </c>
      <c r="G33" s="51"/>
      <c r="H33" s="25"/>
      <c r="I33" s="8" t="n">
        <v>2</v>
      </c>
      <c r="J33" s="10" t="n">
        <v>5.40142222222222</v>
      </c>
      <c r="K33" s="10" t="n">
        <v>0.0689046934955822</v>
      </c>
      <c r="AMD33" s="2"/>
      <c r="AME33" s="2"/>
      <c r="AMF33" s="2"/>
    </row>
    <row r="34" s="50" customFormat="true" ht="14.4" hidden="false" customHeight="false" outlineLevel="0" collapsed="false">
      <c r="A34" s="25" t="n">
        <v>101</v>
      </c>
      <c r="B34" s="45" t="n">
        <v>39</v>
      </c>
      <c r="C34" s="45" t="n">
        <v>0.993819559352326</v>
      </c>
      <c r="D34" s="7" t="n">
        <v>0.9</v>
      </c>
      <c r="E34" s="7" t="n">
        <v>2593.80341880342</v>
      </c>
      <c r="F34" s="41" t="n">
        <v>4.87179487179487</v>
      </c>
      <c r="G34" s="51"/>
      <c r="H34" s="25"/>
      <c r="I34" s="8" t="n">
        <v>2</v>
      </c>
      <c r="J34" s="10" t="n">
        <v>5.51013333333333</v>
      </c>
      <c r="K34" s="10" t="n">
        <v>0.0655933618579828</v>
      </c>
      <c r="AMD34" s="2"/>
      <c r="AME34" s="2"/>
      <c r="AMF34" s="2"/>
    </row>
    <row r="35" s="50" customFormat="true" ht="14.4" hidden="false" customHeight="false" outlineLevel="0" collapsed="false">
      <c r="A35" s="25" t="n">
        <v>106</v>
      </c>
      <c r="B35" s="45" t="n">
        <v>28</v>
      </c>
      <c r="C35" s="45" t="n">
        <v>0.471482700825377</v>
      </c>
      <c r="D35" s="7" t="n">
        <v>0.988677842368531</v>
      </c>
      <c r="E35" s="7" t="n">
        <v>1357.93290192298</v>
      </c>
      <c r="F35" s="41" t="n">
        <v>6.07142857142857</v>
      </c>
      <c r="G35" s="52"/>
      <c r="H35" s="25"/>
      <c r="I35" s="8" t="n">
        <v>4</v>
      </c>
      <c r="J35" s="10" t="n">
        <v>5.78191111111111</v>
      </c>
      <c r="K35" s="10" t="n">
        <v>0.0574312557812098</v>
      </c>
      <c r="AMD35" s="2"/>
      <c r="AME35" s="2"/>
      <c r="AMF35" s="2"/>
    </row>
    <row r="36" s="50" customFormat="true" ht="14.4" hidden="false" customHeight="false" outlineLevel="0" collapsed="false">
      <c r="A36" s="25" t="n">
        <v>110</v>
      </c>
      <c r="B36" s="45" t="n">
        <v>47.4</v>
      </c>
      <c r="C36" s="7"/>
      <c r="D36" s="7"/>
      <c r="E36" s="7"/>
      <c r="F36" s="41" t="n">
        <v>4.64135021097046</v>
      </c>
      <c r="G36" s="51"/>
      <c r="H36" s="25"/>
      <c r="I36" s="8" t="n">
        <v>2</v>
      </c>
      <c r="J36" s="10" t="n">
        <v>5.99933333333333</v>
      </c>
      <c r="K36" s="10" t="n">
        <v>0.0510630845637348</v>
      </c>
      <c r="AMD36" s="2"/>
      <c r="AME36" s="2"/>
      <c r="AMF36" s="2"/>
    </row>
    <row r="37" s="50" customFormat="true" ht="14.4" hidden="false" customHeight="false" outlineLevel="0" collapsed="false">
      <c r="A37" s="25" t="n">
        <v>111</v>
      </c>
      <c r="B37" s="45" t="n">
        <v>64.5</v>
      </c>
      <c r="C37" s="45" t="n">
        <v>1.55948632451509</v>
      </c>
      <c r="D37" s="7" t="n">
        <v>0.996445425943853</v>
      </c>
      <c r="E37" s="7" t="n">
        <v>6043.14442413163</v>
      </c>
      <c r="F37" s="41" t="n">
        <v>5.42635658914729</v>
      </c>
      <c r="G37" s="51"/>
      <c r="H37" s="25"/>
      <c r="I37" s="8" t="n">
        <v>2</v>
      </c>
      <c r="J37" s="10" t="n">
        <v>6.05368888888889</v>
      </c>
      <c r="K37" s="10" t="n">
        <v>0.0495007301311372</v>
      </c>
      <c r="AMD37" s="2"/>
      <c r="AME37" s="2"/>
      <c r="AMF37" s="2"/>
    </row>
    <row r="38" s="50" customFormat="true" ht="14.4" hidden="false" customHeight="false" outlineLevel="0" collapsed="false">
      <c r="A38" s="25" t="n">
        <v>113</v>
      </c>
      <c r="B38" s="45" t="n">
        <v>64.8</v>
      </c>
      <c r="C38" s="45" t="n">
        <v>1.56191850250385</v>
      </c>
      <c r="D38" s="7" t="n">
        <v>0.999217304681941</v>
      </c>
      <c r="E38" s="7" t="n">
        <v>6078.71972318339</v>
      </c>
      <c r="F38" s="41" t="n">
        <v>5.09259259259259</v>
      </c>
      <c r="G38" s="51"/>
      <c r="H38" s="25"/>
      <c r="I38" s="8" t="n">
        <v>2</v>
      </c>
      <c r="J38" s="10" t="n">
        <v>6.1624</v>
      </c>
      <c r="K38" s="10" t="n">
        <v>0.0464200734044755</v>
      </c>
      <c r="AMD38" s="2"/>
      <c r="AME38" s="2"/>
      <c r="AMF38" s="2"/>
    </row>
    <row r="39" s="50" customFormat="true" ht="14.4" hidden="false" customHeight="false" outlineLevel="0" collapsed="false">
      <c r="A39" s="25" t="n">
        <v>115</v>
      </c>
      <c r="B39" s="45" t="n">
        <v>63.6</v>
      </c>
      <c r="C39" s="45" t="n">
        <v>1.49051198134278</v>
      </c>
      <c r="D39" s="7" t="n">
        <v>0.999302607640995</v>
      </c>
      <c r="E39" s="7" t="n">
        <v>5806.33802816901</v>
      </c>
      <c r="F39" s="41" t="n">
        <v>4.87421383647799</v>
      </c>
      <c r="G39" s="51"/>
      <c r="H39" s="25"/>
      <c r="I39" s="8" t="n">
        <v>2</v>
      </c>
      <c r="J39" s="10" t="n">
        <v>6.27111111111111</v>
      </c>
      <c r="K39" s="10" t="n">
        <v>0.0434085503763904</v>
      </c>
      <c r="AMD39" s="2"/>
      <c r="AME39" s="2"/>
      <c r="AMF39" s="2"/>
    </row>
    <row r="40" s="50" customFormat="true" ht="14.4" hidden="false" customHeight="false" outlineLevel="0" collapsed="false">
      <c r="A40" s="25" t="n">
        <v>118</v>
      </c>
      <c r="B40" s="45" t="n">
        <v>25.5</v>
      </c>
      <c r="C40" s="45" t="n">
        <v>0.628683135894188</v>
      </c>
      <c r="D40" s="7" t="n">
        <v>0.990506329113924</v>
      </c>
      <c r="E40" s="7" t="n">
        <v>1792.90780141844</v>
      </c>
      <c r="F40" s="41" t="n">
        <v>6.66666666666666</v>
      </c>
      <c r="G40" s="51"/>
      <c r="H40" s="25"/>
      <c r="I40" s="8" t="n">
        <v>2</v>
      </c>
      <c r="J40" s="10" t="n">
        <v>6.43417777777778</v>
      </c>
      <c r="K40" s="10" t="n">
        <v>0.0390557899519912</v>
      </c>
      <c r="AMD40" s="2"/>
      <c r="AME40" s="2"/>
      <c r="AMF40" s="2"/>
    </row>
    <row r="41" s="50" customFormat="true" ht="14.4" hidden="false" customHeight="false" outlineLevel="0" collapsed="false">
      <c r="A41" s="25" t="n">
        <v>123</v>
      </c>
      <c r="B41" s="7" t="n">
        <v>13.2</v>
      </c>
      <c r="C41" s="45" t="n">
        <v>0.241038535959192</v>
      </c>
      <c r="D41" s="7" t="n">
        <v>0.986015162099925</v>
      </c>
      <c r="E41" s="7" t="n">
        <v>843.266241204385</v>
      </c>
      <c r="F41" s="41" t="n">
        <v>3.78787878787879</v>
      </c>
      <c r="G41" s="53"/>
      <c r="H41" s="25"/>
      <c r="I41" s="8" t="n">
        <v>1</v>
      </c>
      <c r="J41" s="10" t="n">
        <v>6.70595555555556</v>
      </c>
      <c r="K41" s="10" t="n">
        <v>0.0324345396885123</v>
      </c>
      <c r="AMD41" s="2"/>
      <c r="AME41" s="2"/>
      <c r="AMF41" s="2"/>
    </row>
    <row r="42" s="50" customFormat="true" ht="14.4" hidden="false" customHeight="false" outlineLevel="0" collapsed="false">
      <c r="A42" s="25" t="n">
        <v>125</v>
      </c>
      <c r="B42" s="7" t="n">
        <v>22.5</v>
      </c>
      <c r="C42" s="45" t="n">
        <v>0.558200106997944</v>
      </c>
      <c r="D42" s="7" t="n">
        <v>0.983597617249769</v>
      </c>
      <c r="E42" s="7" t="n">
        <v>2069.27083333333</v>
      </c>
      <c r="F42" s="41" t="n">
        <v>3.11111111111111</v>
      </c>
      <c r="G42" s="53"/>
      <c r="H42" s="25"/>
      <c r="I42" s="8" t="n">
        <v>1</v>
      </c>
      <c r="J42" s="10" t="n">
        <v>6.81466666666667</v>
      </c>
      <c r="K42" s="10" t="n">
        <v>0.0301059610943742</v>
      </c>
      <c r="AMD42" s="2"/>
      <c r="AME42" s="2"/>
      <c r="AMF42" s="2"/>
    </row>
    <row r="43" s="50" customFormat="true" ht="14.4" hidden="false" customHeight="false" outlineLevel="0" collapsed="false">
      <c r="A43" s="25" t="n">
        <v>126</v>
      </c>
      <c r="B43" s="7" t="n">
        <v>22.9</v>
      </c>
      <c r="C43" s="45" t="n">
        <v>0.530378825776525</v>
      </c>
      <c r="D43" s="7" t="n">
        <v>0.85299450946395</v>
      </c>
      <c r="E43" s="7" t="n">
        <v>2247.07792207792</v>
      </c>
      <c r="F43" s="41" t="n">
        <v>0</v>
      </c>
      <c r="G43" s="53"/>
      <c r="H43" s="25"/>
      <c r="I43" s="8" t="n">
        <v>1</v>
      </c>
      <c r="J43" s="10" t="n">
        <v>6.86902222222222</v>
      </c>
      <c r="K43" s="10" t="n">
        <v>0.0290330922405656</v>
      </c>
      <c r="AMD43" s="2"/>
      <c r="AME43" s="2"/>
      <c r="AMF43" s="2"/>
      <c r="XFB43" s="2"/>
      <c r="XFC43" s="2"/>
      <c r="XFD43" s="2"/>
    </row>
    <row r="44" s="50" customFormat="true" ht="14.4" hidden="false" customHeight="false" outlineLevel="0" collapsed="false">
      <c r="A44" s="25" t="n">
        <v>127</v>
      </c>
      <c r="B44" s="7" t="n">
        <v>28.1</v>
      </c>
      <c r="C44" s="45" t="n">
        <v>0.655665911247439</v>
      </c>
      <c r="D44" s="7" t="n">
        <v>0.978217412283725</v>
      </c>
      <c r="E44" s="7" t="n">
        <v>2581.31672597865</v>
      </c>
      <c r="F44" s="41" t="n">
        <v>3.91459074733097</v>
      </c>
      <c r="G44" s="53"/>
      <c r="H44" s="25"/>
      <c r="I44" s="8" t="n">
        <v>1</v>
      </c>
      <c r="J44" s="10" t="n">
        <v>6.92337777777778</v>
      </c>
      <c r="K44" s="10" t="n">
        <v>0.0280306354114169</v>
      </c>
      <c r="AMD44" s="2"/>
      <c r="AME44" s="2"/>
      <c r="AMF44" s="2"/>
      <c r="XFB44" s="2"/>
      <c r="XFC44" s="2"/>
      <c r="XFD44" s="2"/>
    </row>
    <row r="45" s="50" customFormat="true" ht="14.4" hidden="false" customHeight="false" outlineLevel="0" collapsed="false">
      <c r="A45" s="25" t="n">
        <v>128</v>
      </c>
      <c r="B45" s="7" t="n">
        <v>30.2</v>
      </c>
      <c r="C45" s="45" t="n">
        <v>0.640506561773088</v>
      </c>
      <c r="D45" s="7" t="n">
        <v>0.906740359570548</v>
      </c>
      <c r="E45" s="7" t="n">
        <v>2728.07625649913</v>
      </c>
      <c r="F45" s="41" t="n">
        <v>2.98013245033112</v>
      </c>
      <c r="G45" s="53"/>
      <c r="H45" s="25"/>
      <c r="I45" s="8" t="n">
        <v>1</v>
      </c>
      <c r="J45" s="10" t="n">
        <v>6.97773333333333</v>
      </c>
      <c r="K45" s="10" t="n">
        <v>0.0271064037262738</v>
      </c>
      <c r="AMD45" s="2"/>
      <c r="AME45" s="2"/>
      <c r="AMF45" s="2"/>
      <c r="XFB45" s="2"/>
      <c r="XFC45" s="2"/>
      <c r="XFD45" s="2"/>
    </row>
    <row r="46" customFormat="false" ht="14.4" hidden="false" customHeight="false" outlineLevel="0" collapsed="false">
      <c r="A46" s="25" t="n">
        <v>131</v>
      </c>
      <c r="B46" s="7" t="n">
        <v>13.6</v>
      </c>
      <c r="C46" s="45" t="n">
        <v>0.246598394982932</v>
      </c>
      <c r="D46" s="7" t="n">
        <v>0.984656465646565</v>
      </c>
      <c r="E46" s="7" t="n">
        <v>851.340996168583</v>
      </c>
      <c r="F46" s="41" t="n">
        <v>3.67647058823529</v>
      </c>
      <c r="G46" s="47"/>
      <c r="H46" s="25"/>
      <c r="I46" s="8" t="n">
        <v>1</v>
      </c>
      <c r="J46" s="10" t="n">
        <v>7.1408</v>
      </c>
      <c r="K46" s="10" t="n">
        <v>0.024886664631805</v>
      </c>
    </row>
    <row r="47" customFormat="false" ht="14.4" hidden="false" customHeight="false" outlineLevel="0" collapsed="false">
      <c r="A47" s="25" t="n">
        <v>138</v>
      </c>
      <c r="B47" s="45" t="n">
        <v>12.7</v>
      </c>
      <c r="C47" s="45" t="n">
        <v>0.29852444686154</v>
      </c>
      <c r="D47" s="7" t="n">
        <v>0.981684981684982</v>
      </c>
      <c r="E47" s="7" t="n">
        <v>967.799113737075</v>
      </c>
      <c r="F47" s="41" t="n">
        <v>5.51181102362204</v>
      </c>
      <c r="G47" s="47"/>
      <c r="H47" s="25"/>
      <c r="I47" s="8" t="n">
        <v>1</v>
      </c>
      <c r="J47" s="10" t="n">
        <v>7.52128888888889</v>
      </c>
      <c r="K47" s="10" t="n">
        <v>0.0238455867134206</v>
      </c>
    </row>
    <row r="48" customFormat="false" ht="14.4" hidden="false" customHeight="false" outlineLevel="0" collapsed="false">
      <c r="A48" s="25" t="n">
        <v>141</v>
      </c>
      <c r="B48" s="45" t="n">
        <v>38.5</v>
      </c>
      <c r="C48" s="45" t="n">
        <v>1.16308154077039</v>
      </c>
      <c r="D48" s="7" t="n">
        <v>0.972286374133949</v>
      </c>
      <c r="E48" s="7" t="n">
        <v>5412.5</v>
      </c>
      <c r="F48" s="41" t="n">
        <v>1.2987012987013</v>
      </c>
      <c r="G48" s="46"/>
      <c r="H48" s="25"/>
      <c r="I48" s="8" t="n">
        <v>7</v>
      </c>
      <c r="J48" s="10" t="n">
        <v>7.67462222222222</v>
      </c>
      <c r="K48" s="10" t="n">
        <v>0.0241529325670631</v>
      </c>
    </row>
    <row r="49" customFormat="false" ht="14.4" hidden="false" customHeight="false" outlineLevel="0" collapsed="false">
      <c r="A49" s="25" t="n">
        <v>145</v>
      </c>
      <c r="B49" s="45" t="n">
        <v>33.7</v>
      </c>
      <c r="C49" s="45" t="n">
        <v>1.01157589865043</v>
      </c>
      <c r="D49" s="7" t="n">
        <v>0.978758169934641</v>
      </c>
      <c r="E49" s="7" t="n">
        <v>4516.60516605166</v>
      </c>
      <c r="F49" s="41" t="n">
        <v>3.56083086053413</v>
      </c>
      <c r="G49" s="46"/>
      <c r="H49" s="25"/>
      <c r="I49" s="8" t="n">
        <v>7</v>
      </c>
      <c r="J49" s="10" t="n">
        <v>7.85311111111111</v>
      </c>
      <c r="K49" s="10" t="n">
        <v>0.0222424440574992</v>
      </c>
    </row>
    <row r="50" customFormat="false" ht="14.4" hidden="false" customHeight="false" outlineLevel="0" collapsed="false">
      <c r="A50" s="25" t="n">
        <v>148</v>
      </c>
      <c r="B50" s="45" t="n">
        <v>7.8</v>
      </c>
      <c r="C50" s="45" t="n">
        <v>0.181840537420318</v>
      </c>
      <c r="D50" s="7" t="n">
        <v>0.93887348531526</v>
      </c>
      <c r="E50" s="7" t="n">
        <v>298.254211332312</v>
      </c>
      <c r="F50" s="41" t="n">
        <v>5.12820512820512</v>
      </c>
      <c r="G50" s="47"/>
      <c r="H50" s="25"/>
      <c r="I50" s="8" t="n">
        <v>1</v>
      </c>
      <c r="J50" s="10" t="n">
        <v>7.98697777777778</v>
      </c>
      <c r="K50" s="10" t="n">
        <v>0.0211750173454364</v>
      </c>
    </row>
    <row r="51" customFormat="false" ht="14.4" hidden="false" customHeight="false" outlineLevel="0" collapsed="false">
      <c r="A51" s="25" t="n">
        <v>149</v>
      </c>
      <c r="B51" s="45" t="n">
        <v>8.3</v>
      </c>
      <c r="C51" s="45" t="n">
        <v>0.215383342513523</v>
      </c>
      <c r="D51" s="7" t="n">
        <v>0.949664151256323</v>
      </c>
      <c r="E51" s="7" t="n">
        <v>369.341500765697</v>
      </c>
      <c r="F51" s="41" t="n">
        <v>3.61445783132531</v>
      </c>
      <c r="G51" s="47"/>
      <c r="H51" s="25"/>
      <c r="I51" s="8" t="n">
        <v>1</v>
      </c>
      <c r="J51" s="10" t="n">
        <v>8.0316</v>
      </c>
      <c r="K51" s="10" t="n">
        <v>0.0208989946376998</v>
      </c>
    </row>
    <row r="52" customFormat="false" ht="14.4" hidden="false" customHeight="false" outlineLevel="0" collapsed="false">
      <c r="A52" s="25" t="n">
        <v>150</v>
      </c>
      <c r="B52" s="45" t="n">
        <v>4.6</v>
      </c>
      <c r="C52" s="45" t="n">
        <v>0.158902980902216</v>
      </c>
      <c r="D52" s="7" t="n">
        <v>0.960144927536232</v>
      </c>
      <c r="E52" s="7" t="n">
        <v>259.764705882353</v>
      </c>
      <c r="F52" s="41" t="n">
        <v>6.52173913043478</v>
      </c>
      <c r="G52" s="47"/>
      <c r="H52" s="25"/>
      <c r="I52" s="8" t="n">
        <v>1</v>
      </c>
      <c r="J52" s="10" t="n">
        <v>8.07622222222222</v>
      </c>
      <c r="K52" s="10" t="n">
        <v>0.0206657219200245</v>
      </c>
    </row>
    <row r="53" customFormat="false" ht="14.4" hidden="false" customHeight="false" outlineLevel="0" collapsed="false">
      <c r="A53" s="25" t="n">
        <v>153</v>
      </c>
      <c r="B53" s="45" t="n">
        <v>4.7</v>
      </c>
      <c r="C53" s="45" t="n">
        <v>0.145233907276219</v>
      </c>
      <c r="D53" s="7" t="n">
        <v>0.952554744525547</v>
      </c>
      <c r="E53" s="7" t="n">
        <v>294.623655913978</v>
      </c>
      <c r="F53" s="41" t="n">
        <v>6.38297872340425</v>
      </c>
      <c r="G53" s="47"/>
      <c r="H53" s="25"/>
      <c r="I53" s="8" t="n">
        <v>1</v>
      </c>
      <c r="J53" s="10" t="n">
        <v>8.21008888888889</v>
      </c>
      <c r="K53" s="10" t="n">
        <v>0.0202358377448519</v>
      </c>
    </row>
    <row r="54" customFormat="false" ht="14.4" hidden="false" customHeight="false" outlineLevel="0" collapsed="false">
      <c r="A54" s="25" t="n">
        <v>155</v>
      </c>
      <c r="B54" s="45" t="n">
        <v>17.7</v>
      </c>
      <c r="C54" s="45" t="n">
        <v>0.437471775401379</v>
      </c>
      <c r="D54" s="7" t="n">
        <v>0.995059609407617</v>
      </c>
      <c r="E54" s="7" t="n">
        <v>982.841945288754</v>
      </c>
      <c r="F54" s="41" t="n">
        <v>7.34463276836159</v>
      </c>
      <c r="G54" s="47"/>
      <c r="H54" s="25"/>
      <c r="I54" s="8" t="n">
        <v>1</v>
      </c>
      <c r="J54" s="10" t="n">
        <v>8.29933333333333</v>
      </c>
      <c r="K54" s="10" t="n">
        <v>0.0201830254261671</v>
      </c>
    </row>
    <row r="55" customFormat="false" ht="14.4" hidden="false" customHeight="false" outlineLevel="0" collapsed="false">
      <c r="A55" s="25" t="n">
        <v>157</v>
      </c>
      <c r="B55" s="45" t="n">
        <v>17.2</v>
      </c>
      <c r="C55" s="45" t="n">
        <v>0.43858656326655</v>
      </c>
      <c r="D55" s="7" t="n">
        <v>0.98146049481245</v>
      </c>
      <c r="E55" s="7" t="n">
        <v>944.947209653092</v>
      </c>
      <c r="F55" s="41" t="n">
        <v>7.55813953488372</v>
      </c>
      <c r="G55" s="47"/>
      <c r="H55" s="25"/>
      <c r="I55" s="8" t="n">
        <v>1</v>
      </c>
      <c r="J55" s="10" t="n">
        <v>8.38857777777778</v>
      </c>
      <c r="K55" s="10" t="n">
        <v>0.0203196893371695</v>
      </c>
    </row>
    <row r="56" customFormat="false" ht="14.4" hidden="false" customHeight="false" outlineLevel="0" collapsed="false">
      <c r="A56" s="25" t="n">
        <v>159</v>
      </c>
      <c r="B56" s="45" t="n">
        <v>77.5</v>
      </c>
      <c r="C56" s="45" t="n">
        <v>1.85659840229393</v>
      </c>
      <c r="D56" s="7" t="n">
        <v>0.980459770114942</v>
      </c>
      <c r="E56" s="7" t="n">
        <v>4484.53608247423</v>
      </c>
      <c r="F56" s="41" t="n">
        <v>7.61290322580646</v>
      </c>
      <c r="G56" s="54"/>
      <c r="H56" s="25"/>
      <c r="I56" s="8" t="n">
        <v>2</v>
      </c>
      <c r="J56" s="10" t="n">
        <v>8.47782222222222</v>
      </c>
      <c r="K56" s="10" t="n">
        <v>0.020642066453078</v>
      </c>
    </row>
    <row r="57" customFormat="false" ht="14.4" hidden="false" customHeight="false" outlineLevel="0" collapsed="false">
      <c r="A57" s="25" t="n">
        <v>161</v>
      </c>
      <c r="B57" s="45" t="n">
        <v>69.4</v>
      </c>
      <c r="C57" s="45" t="n">
        <v>1.5214345304352</v>
      </c>
      <c r="D57" s="7" t="n">
        <v>0.972039473684211</v>
      </c>
      <c r="E57" s="7" t="n">
        <v>3724.34915773354</v>
      </c>
      <c r="F57" s="41" t="n">
        <v>6.05187319884727</v>
      </c>
      <c r="G57" s="54"/>
      <c r="H57" s="25"/>
      <c r="I57" s="8" t="n">
        <v>2</v>
      </c>
      <c r="J57" s="10" t="n">
        <v>8.56706666666667</v>
      </c>
      <c r="K57" s="10" t="n">
        <v>0.0211416629770681</v>
      </c>
    </row>
    <row r="58" customFormat="false" ht="14.4" hidden="false" customHeight="false" outlineLevel="0" collapsed="false">
      <c r="A58" s="25" t="n">
        <v>163</v>
      </c>
      <c r="B58" s="45" t="n">
        <v>67.4</v>
      </c>
      <c r="C58" s="45" t="n">
        <v>1.52063736786426</v>
      </c>
      <c r="D58" s="7" t="n">
        <v>0.742025989367986</v>
      </c>
      <c r="E58" s="7" t="n">
        <v>4934.06193078324</v>
      </c>
      <c r="F58" s="41" t="n">
        <v>6.973293768546</v>
      </c>
      <c r="G58" s="54"/>
      <c r="H58" s="25"/>
      <c r="I58" s="8" t="n">
        <v>2</v>
      </c>
      <c r="J58" s="10" t="n">
        <v>8.65631111111111</v>
      </c>
      <c r="K58" s="10" t="n">
        <v>0.0218063016742183</v>
      </c>
    </row>
    <row r="59" customFormat="false" ht="14.4" hidden="false" customHeight="false" outlineLevel="0" collapsed="false">
      <c r="A59" s="25" t="n">
        <v>166</v>
      </c>
      <c r="B59" s="45" t="n">
        <v>75.1</v>
      </c>
      <c r="C59" s="45" t="n">
        <v>1.733991995998</v>
      </c>
      <c r="D59" s="7" t="n">
        <v>0.985908985908986</v>
      </c>
      <c r="E59" s="7" t="n">
        <v>4162.5</v>
      </c>
      <c r="F59" s="41" t="n">
        <v>5.72569906790945</v>
      </c>
      <c r="G59" s="54"/>
      <c r="H59" s="25"/>
      <c r="I59" s="8" t="n">
        <v>2</v>
      </c>
      <c r="J59" s="10" t="n">
        <v>8.79017777777778</v>
      </c>
      <c r="K59" s="10" t="n">
        <v>0.0230805789361847</v>
      </c>
    </row>
    <row r="60" customFormat="false" ht="14.4" hidden="false" customHeight="false" outlineLevel="0" collapsed="false">
      <c r="A60" s="25" t="n">
        <v>169</v>
      </c>
      <c r="B60" s="45" t="n">
        <v>72.6</v>
      </c>
      <c r="C60" s="45" t="n">
        <v>1.65381770639921</v>
      </c>
      <c r="D60" s="7" t="n">
        <v>0.982992830575171</v>
      </c>
      <c r="E60" s="7" t="n">
        <v>3793.66053169734</v>
      </c>
      <c r="F60" s="41" t="n">
        <v>6.33608815426997</v>
      </c>
      <c r="G60" s="54"/>
      <c r="H60" s="25"/>
      <c r="I60" s="8" t="n">
        <v>2</v>
      </c>
      <c r="J60" s="10" t="n">
        <v>8.92404444444444</v>
      </c>
      <c r="K60" s="10" t="n">
        <v>0.0246407928088946</v>
      </c>
    </row>
    <row r="61" customFormat="false" ht="14.4" hidden="false" customHeight="false" outlineLevel="0" collapsed="false">
      <c r="A61" s="25" t="n">
        <v>171</v>
      </c>
      <c r="B61" s="7" t="n">
        <v>54.3</v>
      </c>
      <c r="C61" s="45" t="n">
        <v>0.817324317309604</v>
      </c>
      <c r="D61" s="7" t="n">
        <v>0.98806136335519</v>
      </c>
      <c r="E61" s="7" t="n">
        <v>1677.14493204689</v>
      </c>
      <c r="F61" s="41" t="n">
        <v>7.91896869244935</v>
      </c>
      <c r="G61" s="44"/>
      <c r="H61" s="25"/>
      <c r="I61" s="8" t="n">
        <v>4</v>
      </c>
      <c r="J61" s="10" t="n">
        <v>9.01328888888889</v>
      </c>
      <c r="K61" s="10" t="n">
        <v>0.0258145897251088</v>
      </c>
    </row>
    <row r="62" customFormat="false" ht="14.4" hidden="false" customHeight="false" outlineLevel="0" collapsed="false">
      <c r="A62" s="25" t="n">
        <v>173</v>
      </c>
      <c r="B62" s="45" t="n">
        <v>58.3</v>
      </c>
      <c r="C62" s="45" t="n">
        <v>1.12518265211633</v>
      </c>
      <c r="D62" s="7" t="n">
        <v>0.972222222222222</v>
      </c>
      <c r="E62" s="7" t="n">
        <v>2407.29483282675</v>
      </c>
      <c r="F62" s="41" t="n">
        <v>4.97427101200686</v>
      </c>
      <c r="G62" s="44"/>
      <c r="H62" s="25"/>
      <c r="I62" s="8" t="n">
        <v>4</v>
      </c>
      <c r="J62" s="10" t="n">
        <v>9.10253333333333</v>
      </c>
      <c r="K62" s="10" t="n">
        <v>0.0270792778409793</v>
      </c>
    </row>
    <row r="63" customFormat="false" ht="14.4" hidden="false" customHeight="false" outlineLevel="0" collapsed="false">
      <c r="A63" s="25" t="n">
        <v>175</v>
      </c>
      <c r="B63" s="7" t="n">
        <v>110.8</v>
      </c>
      <c r="C63" s="45" t="n">
        <v>2.23373718945034</v>
      </c>
      <c r="D63" s="7" t="n">
        <v>0.997272032881097</v>
      </c>
      <c r="E63" s="7" t="n">
        <v>4900.71301247772</v>
      </c>
      <c r="F63" s="41" t="n">
        <v>7.40072202166065</v>
      </c>
      <c r="G63" s="54"/>
      <c r="H63" s="25"/>
      <c r="I63" s="8" t="n">
        <v>2</v>
      </c>
      <c r="J63" s="10" t="n">
        <v>9.19177777777778</v>
      </c>
      <c r="K63" s="10" t="n">
        <v>0.0284227269520475</v>
      </c>
    </row>
    <row r="64" customFormat="false" ht="14.4" hidden="false" customHeight="false" outlineLevel="0" collapsed="false">
      <c r="A64" s="25" t="n">
        <v>178</v>
      </c>
      <c r="B64" s="7" t="n">
        <v>105.3</v>
      </c>
      <c r="C64" s="45" t="n">
        <v>2.09288705073599</v>
      </c>
      <c r="D64" s="7" t="n">
        <v>0.988422668542919</v>
      </c>
      <c r="E64" s="7" t="n">
        <v>4449.90512333966</v>
      </c>
      <c r="F64" s="41" t="n">
        <v>6.83760683760684</v>
      </c>
      <c r="G64" s="54"/>
      <c r="H64" s="25"/>
      <c r="I64" s="8" t="n">
        <v>2</v>
      </c>
      <c r="J64" s="10" t="n">
        <v>9.32564444444444</v>
      </c>
      <c r="K64" s="10" t="n">
        <v>0.0305626994604373</v>
      </c>
    </row>
    <row r="65" customFormat="false" ht="14.4" hidden="false" customHeight="false" outlineLevel="0" collapsed="false">
      <c r="A65" s="25" t="n">
        <v>181</v>
      </c>
      <c r="B65" s="7" t="n">
        <v>108.2</v>
      </c>
      <c r="C65" s="45" t="n">
        <v>2.07599212450262</v>
      </c>
      <c r="D65" s="7" t="n">
        <v>0.980943849505273</v>
      </c>
      <c r="E65" s="7" t="n">
        <v>4506.23853211009</v>
      </c>
      <c r="F65" s="41" t="n">
        <v>7.20887245841035</v>
      </c>
      <c r="G65" s="54"/>
      <c r="H65" s="25"/>
      <c r="I65" s="8" t="n">
        <v>2</v>
      </c>
      <c r="J65" s="10" t="n">
        <v>9.45951111111111</v>
      </c>
      <c r="K65" s="10" t="n">
        <v>0.0328262547989616</v>
      </c>
    </row>
    <row r="66" customFormat="false" ht="14.4" hidden="false" customHeight="false" outlineLevel="0" collapsed="false">
      <c r="A66" s="25" t="n">
        <v>185</v>
      </c>
      <c r="B66" s="45" t="n">
        <v>126.7</v>
      </c>
      <c r="C66" s="45" t="n">
        <v>3.31577892692744</v>
      </c>
      <c r="D66" s="7" t="n">
        <v>0.988656195462478</v>
      </c>
      <c r="E66" s="7" t="n">
        <v>6605.18731988473</v>
      </c>
      <c r="F66" s="41" t="n">
        <v>5.99842146803473</v>
      </c>
      <c r="G66" s="54"/>
      <c r="H66" s="25"/>
      <c r="I66" s="8" t="n">
        <v>2</v>
      </c>
      <c r="J66" s="10" t="n">
        <v>9.638</v>
      </c>
      <c r="K66" s="10" t="n">
        <v>0.0359961123140495</v>
      </c>
    </row>
    <row r="67" customFormat="false" ht="14.4" hidden="false" customHeight="false" outlineLevel="0" collapsed="false">
      <c r="A67" s="25" t="n">
        <v>188</v>
      </c>
      <c r="B67" s="7" t="n">
        <v>168.5</v>
      </c>
      <c r="C67" s="45" t="n">
        <v>2.45980033043376</v>
      </c>
      <c r="D67" s="7" t="n">
        <v>0.987257256428305</v>
      </c>
      <c r="E67" s="7" t="n">
        <v>4822.0025955875</v>
      </c>
      <c r="F67" s="41" t="n">
        <v>7.06231454005935</v>
      </c>
      <c r="G67" s="54"/>
      <c r="H67" s="25"/>
      <c r="I67" s="8" t="n">
        <v>2</v>
      </c>
      <c r="J67" s="10" t="n">
        <v>9.77186666666667</v>
      </c>
      <c r="K67" s="10" t="n">
        <v>0.0384638966084729</v>
      </c>
    </row>
    <row r="68" customFormat="false" ht="14.4" hidden="false" customHeight="false" outlineLevel="0" collapsed="false">
      <c r="A68" s="25" t="n">
        <v>190</v>
      </c>
      <c r="B68" s="7" t="n">
        <v>21</v>
      </c>
      <c r="C68" s="7"/>
      <c r="D68" s="7"/>
      <c r="E68" s="7"/>
      <c r="F68" s="41" t="n">
        <v>7.61904761904763</v>
      </c>
      <c r="G68" s="54"/>
      <c r="H68" s="25"/>
      <c r="I68" s="8" t="n">
        <v>2</v>
      </c>
      <c r="J68" s="10" t="n">
        <v>9.86111111111111</v>
      </c>
      <c r="K68" s="10" t="n">
        <v>0.040144233844629</v>
      </c>
    </row>
    <row r="69" customFormat="false" ht="14.4" hidden="false" customHeight="false" outlineLevel="0" collapsed="false">
      <c r="A69" s="25" t="n">
        <v>194</v>
      </c>
      <c r="B69" s="45" t="n">
        <v>3.4</v>
      </c>
      <c r="C69" s="45" t="n">
        <v>0.100748861042861</v>
      </c>
      <c r="D69" s="7" t="n">
        <v>0.933497536945813</v>
      </c>
      <c r="E69" s="7" t="n">
        <v>189.057043073341</v>
      </c>
      <c r="F69" s="41" t="n">
        <v>2.94117647058824</v>
      </c>
      <c r="G69" s="47"/>
      <c r="H69" s="25"/>
      <c r="I69" s="8" t="n">
        <v>1</v>
      </c>
      <c r="J69" s="10" t="n">
        <v>10.0396</v>
      </c>
      <c r="K69" s="10" t="n">
        <v>0.0435745965921372</v>
      </c>
    </row>
    <row r="70" customFormat="false" ht="14.4" hidden="false" customHeight="false" outlineLevel="0" collapsed="false">
      <c r="A70" s="25" t="n">
        <v>196</v>
      </c>
      <c r="B70" s="45" t="n">
        <v>3.9</v>
      </c>
      <c r="C70" s="45" t="n">
        <v>0.0648812160285265</v>
      </c>
      <c r="D70" s="7" t="n">
        <v>0.961249334752528</v>
      </c>
      <c r="E70" s="7" t="n">
        <v>120.116664668984</v>
      </c>
      <c r="F70" s="41" t="n">
        <v>2.56410256410257</v>
      </c>
      <c r="G70" s="47"/>
      <c r="H70" s="25"/>
      <c r="I70" s="8" t="n">
        <v>1</v>
      </c>
      <c r="J70" s="10" t="n">
        <v>10.1288444444444</v>
      </c>
      <c r="K70" s="10" t="n">
        <v>0.0453193474875551</v>
      </c>
    </row>
    <row r="71" customFormat="false" ht="14.4" hidden="false" customHeight="false" outlineLevel="0" collapsed="false">
      <c r="A71" s="25" t="n">
        <v>198</v>
      </c>
      <c r="B71" s="45" t="n">
        <v>4.4</v>
      </c>
      <c r="C71" s="45" t="n">
        <v>0.0615030468175755</v>
      </c>
      <c r="D71" s="7" t="n">
        <v>0.95812274368231</v>
      </c>
      <c r="E71" s="7" t="n">
        <v>115.662449371582</v>
      </c>
      <c r="F71" s="41" t="n">
        <v>2.27272727272728</v>
      </c>
      <c r="G71" s="47"/>
      <c r="H71" s="25"/>
      <c r="I71" s="8" t="n">
        <v>1</v>
      </c>
      <c r="J71" s="10" t="n">
        <v>10.2180888888889</v>
      </c>
      <c r="K71" s="10" t="n">
        <v>0.0470808975967587</v>
      </c>
    </row>
    <row r="72" customFormat="false" ht="14.4" hidden="false" customHeight="false" outlineLevel="0" collapsed="false">
      <c r="A72" s="25" t="n">
        <v>204</v>
      </c>
      <c r="B72" s="45" t="n">
        <v>3.1</v>
      </c>
      <c r="C72" s="45" t="n">
        <v>0.0799506896305295</v>
      </c>
      <c r="D72" s="7" t="n">
        <v>0.908</v>
      </c>
      <c r="E72" s="7" t="n">
        <v>111.607142857143</v>
      </c>
      <c r="F72" s="41" t="n">
        <v>3.22580645161291</v>
      </c>
      <c r="G72" s="47"/>
      <c r="H72" s="25"/>
      <c r="I72" s="8" t="n">
        <v>1</v>
      </c>
      <c r="J72" s="10" t="n">
        <v>10.4858222222222</v>
      </c>
      <c r="K72" s="10" t="n">
        <v>0.0524493388299911</v>
      </c>
    </row>
    <row r="73" customFormat="false" ht="14.4" hidden="false" customHeight="false" outlineLevel="0" collapsed="false">
      <c r="A73" s="8" t="n">
        <v>210</v>
      </c>
      <c r="B73" s="45" t="n">
        <v>3.1</v>
      </c>
      <c r="C73" s="45" t="n">
        <v>0.091265595829338</v>
      </c>
      <c r="D73" s="7" t="n">
        <v>0.922535211267606</v>
      </c>
      <c r="E73" s="7" t="n">
        <v>104.990757855823</v>
      </c>
      <c r="F73" s="7" t="n">
        <v>3.22580645161291</v>
      </c>
      <c r="G73" s="47"/>
      <c r="H73" s="25"/>
      <c r="I73" s="8" t="n">
        <v>1</v>
      </c>
      <c r="J73" s="10" t="n">
        <v>10.7535555555556</v>
      </c>
      <c r="K73" s="10" t="n">
        <v>0.0579161827858663</v>
      </c>
    </row>
  </sheetData>
  <mergeCells count="3">
    <mergeCell ref="G20:G21"/>
    <mergeCell ref="G30:G34"/>
    <mergeCell ref="G36:G40"/>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10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48046875" defaultRowHeight="14.4" zeroHeight="false" outlineLevelRow="0" outlineLevelCol="0"/>
  <cols>
    <col collapsed="false" customWidth="true" hidden="false" outlineLevel="0" max="1" min="1" style="25" width="14.04"/>
    <col collapsed="false" customWidth="true" hidden="false" outlineLevel="0" max="2" min="2" style="8" width="16.84"/>
    <col collapsed="false" customWidth="true" hidden="false" outlineLevel="0" max="3" min="3" style="2" width="15.88"/>
    <col collapsed="false" customWidth="true" hidden="false" outlineLevel="0" max="4" min="4" style="2" width="9.84"/>
    <col collapsed="false" customWidth="true" hidden="false" outlineLevel="0" max="5" min="5" style="2" width="16.24"/>
    <col collapsed="false" customWidth="true" hidden="false" outlineLevel="0" max="7" min="6" style="2" width="10.34"/>
    <col collapsed="false" customWidth="true" hidden="false" outlineLevel="0" max="8" min="8" style="2" width="6.96"/>
    <col collapsed="false" customWidth="true" hidden="false" outlineLevel="0" max="9" min="9" style="25" width="9.35"/>
    <col collapsed="false" customWidth="true" hidden="false" outlineLevel="0" max="10" min="10" style="10" width="10.51"/>
    <col collapsed="false" customWidth="true" hidden="false" outlineLevel="0" max="11" min="11" style="10" width="12.64"/>
    <col collapsed="false" customWidth="false" hidden="false" outlineLevel="0" max="16383" min="13" style="2" width="9.48"/>
    <col collapsed="false" customWidth="true" hidden="false" outlineLevel="0" max="16384" min="16384" style="2" width="11.53"/>
  </cols>
  <sheetData>
    <row r="1" customFormat="false" ht="39.3" hidden="false" customHeight="false" outlineLevel="0" collapsed="false">
      <c r="A1" s="11" t="s">
        <v>49</v>
      </c>
      <c r="B1" s="11" t="s">
        <v>6</v>
      </c>
      <c r="C1" s="12" t="s">
        <v>7</v>
      </c>
      <c r="D1" s="13" t="s">
        <v>8</v>
      </c>
      <c r="E1" s="11" t="s">
        <v>9</v>
      </c>
      <c r="F1" s="11" t="s">
        <v>10</v>
      </c>
      <c r="G1" s="13" t="s">
        <v>11</v>
      </c>
      <c r="H1" s="55" t="s">
        <v>12</v>
      </c>
      <c r="I1" s="38" t="s">
        <v>47</v>
      </c>
      <c r="J1" s="15" t="s">
        <v>14</v>
      </c>
      <c r="K1" s="16" t="s">
        <v>15</v>
      </c>
    </row>
    <row r="2" customFormat="false" ht="14.4" hidden="false" customHeight="false" outlineLevel="0" collapsed="false">
      <c r="A2" s="25" t="n">
        <v>0</v>
      </c>
      <c r="B2" s="25" t="n">
        <v>9.4</v>
      </c>
      <c r="C2" s="56" t="n">
        <v>0.170642439363092</v>
      </c>
      <c r="D2" s="7" t="n">
        <v>0.970588235294118</v>
      </c>
      <c r="E2" s="7" t="n">
        <v>445.901639344262</v>
      </c>
      <c r="F2" s="7" t="n">
        <v>2.1276595744681</v>
      </c>
      <c r="G2" s="42"/>
      <c r="H2" s="2" t="s">
        <v>50</v>
      </c>
      <c r="I2" s="25" t="n">
        <v>11</v>
      </c>
      <c r="J2" s="57" t="n">
        <v>0</v>
      </c>
      <c r="K2" s="57" t="n">
        <v>0</v>
      </c>
    </row>
    <row r="3" customFormat="false" ht="14.4" hidden="false" customHeight="false" outlineLevel="0" collapsed="false">
      <c r="A3" s="25" t="n">
        <v>10</v>
      </c>
      <c r="B3" s="25" t="n">
        <v>10.1</v>
      </c>
      <c r="C3" s="56" t="n">
        <v>0.20642364582863</v>
      </c>
      <c r="D3" s="7" t="n">
        <v>0.993110236220472</v>
      </c>
      <c r="E3" s="7" t="n">
        <v>521.694480102696</v>
      </c>
      <c r="F3" s="7" t="n">
        <v>6.93069306930692</v>
      </c>
      <c r="G3" s="42"/>
      <c r="I3" s="25" t="n">
        <v>11</v>
      </c>
      <c r="J3" s="57" t="n">
        <v>0.296526315789474</v>
      </c>
      <c r="K3" s="57" t="n">
        <v>0.00229763052561151</v>
      </c>
    </row>
    <row r="4" customFormat="false" ht="14.4" hidden="false" customHeight="false" outlineLevel="0" collapsed="false">
      <c r="A4" s="25" t="n">
        <v>15</v>
      </c>
      <c r="B4" s="25" t="n">
        <v>11.7</v>
      </c>
      <c r="C4" s="56" t="n">
        <v>0.224512840153461</v>
      </c>
      <c r="D4" s="7" t="n">
        <v>0.980633802816901</v>
      </c>
      <c r="E4" s="7" t="n">
        <v>597.109067017083</v>
      </c>
      <c r="F4" s="7" t="n">
        <v>5.98290598290598</v>
      </c>
      <c r="G4" s="42"/>
      <c r="I4" s="25" t="n">
        <v>11</v>
      </c>
      <c r="J4" s="57" t="n">
        <v>0.444789473684211</v>
      </c>
      <c r="K4" s="57" t="n">
        <v>0.00344644578841726</v>
      </c>
    </row>
    <row r="5" customFormat="false" ht="14.4" hidden="false" customHeight="false" outlineLevel="0" collapsed="false">
      <c r="A5" s="25" t="n">
        <v>18</v>
      </c>
      <c r="B5" s="25" t="n">
        <v>11.2</v>
      </c>
      <c r="C5" s="56" t="n">
        <v>0.207531162305032</v>
      </c>
      <c r="D5" s="7" t="n">
        <v>0.973025048169557</v>
      </c>
      <c r="E5" s="7" t="n">
        <v>539.220779220779</v>
      </c>
      <c r="F5" s="7" t="n">
        <v>8.03571428571427</v>
      </c>
      <c r="G5" s="42"/>
      <c r="I5" s="25" t="n">
        <v>11</v>
      </c>
      <c r="J5" s="57" t="n">
        <v>0.533747368421053</v>
      </c>
      <c r="K5" s="57" t="n">
        <v>0.00413573494610071</v>
      </c>
    </row>
    <row r="6" customFormat="false" ht="14.4" hidden="false" customHeight="false" outlineLevel="0" collapsed="false">
      <c r="A6" s="25" t="n">
        <v>20</v>
      </c>
      <c r="B6" s="25" t="n">
        <v>8</v>
      </c>
      <c r="C6" s="56" t="n">
        <v>0.158123953098827</v>
      </c>
      <c r="D6" s="7" t="n">
        <v>0.96551724137931</v>
      </c>
      <c r="E6" s="7" t="n">
        <v>371.2</v>
      </c>
      <c r="F6" s="7" t="n">
        <v>2.5</v>
      </c>
      <c r="G6" s="42"/>
      <c r="I6" s="25" t="n">
        <v>11</v>
      </c>
      <c r="J6" s="57" t="n">
        <v>0.593052631578947</v>
      </c>
      <c r="K6" s="57" t="n">
        <v>0.00459526105122302</v>
      </c>
    </row>
    <row r="7" customFormat="false" ht="14.4" hidden="false" customHeight="false" outlineLevel="0" collapsed="false">
      <c r="A7" s="25" t="n">
        <v>25</v>
      </c>
      <c r="B7" s="25" t="n">
        <v>7.7</v>
      </c>
      <c r="C7" s="56" t="n">
        <v>0.153160577925914</v>
      </c>
      <c r="D7" s="7" t="n">
        <v>0.962171052631579</v>
      </c>
      <c r="E7" s="7" t="n">
        <v>352.975326560232</v>
      </c>
      <c r="F7" s="7" t="n">
        <v>3.89610389610389</v>
      </c>
      <c r="G7" s="42"/>
      <c r="I7" s="25" t="n">
        <v>11</v>
      </c>
      <c r="J7" s="57" t="n">
        <v>0.741315789473684</v>
      </c>
      <c r="K7" s="57" t="n">
        <v>0.00574407631402877</v>
      </c>
    </row>
    <row r="8" customFormat="false" ht="14.4" hidden="false" customHeight="false" outlineLevel="0" collapsed="false">
      <c r="A8" s="25" t="n">
        <v>30</v>
      </c>
      <c r="B8" s="25" t="n">
        <v>11.5</v>
      </c>
      <c r="C8" s="56" t="n">
        <v>0.212241330877992</v>
      </c>
      <c r="D8" s="7" t="n">
        <v>0.963389121338912</v>
      </c>
      <c r="E8" s="7" t="n">
        <v>593.788819875776</v>
      </c>
      <c r="F8" s="7" t="n">
        <v>4.34782608695652</v>
      </c>
      <c r="G8" s="42"/>
      <c r="I8" s="25" t="n">
        <v>11</v>
      </c>
      <c r="J8" s="57" t="n">
        <v>0.889578947368421</v>
      </c>
      <c r="K8" s="57" t="n">
        <v>0.00689289157683452</v>
      </c>
    </row>
    <row r="9" customFormat="false" ht="14.4" hidden="false" customHeight="false" outlineLevel="0" collapsed="false">
      <c r="A9" s="25" t="n">
        <v>35</v>
      </c>
      <c r="B9" s="25" t="n">
        <v>18.9</v>
      </c>
      <c r="C9" s="56" t="n">
        <v>0.324291834695033</v>
      </c>
      <c r="D9" s="7" t="n">
        <v>0.969191270860077</v>
      </c>
      <c r="E9" s="7" t="n">
        <v>866.759388038943</v>
      </c>
      <c r="F9" s="7" t="n">
        <v>5.82010582010581</v>
      </c>
      <c r="G9" s="44"/>
      <c r="H9" s="58"/>
      <c r="I9" s="25" t="n">
        <v>6</v>
      </c>
      <c r="J9" s="57" t="n">
        <v>1.03784210526316</v>
      </c>
      <c r="K9" s="57" t="n">
        <v>0.00804170683964029</v>
      </c>
    </row>
    <row r="10" customFormat="false" ht="14.4" hidden="false" customHeight="false" outlineLevel="0" collapsed="false">
      <c r="A10" s="25" t="n">
        <v>40</v>
      </c>
      <c r="B10" s="25" t="n">
        <v>36.5</v>
      </c>
      <c r="C10" s="56" t="n">
        <v>0.752778346396899</v>
      </c>
      <c r="D10" s="7" t="n">
        <v>1</v>
      </c>
      <c r="E10" s="7" t="n">
        <v>2239.15900131406</v>
      </c>
      <c r="F10" s="7" t="n">
        <v>4.38356164383562</v>
      </c>
      <c r="G10" s="44"/>
      <c r="H10" s="58"/>
      <c r="I10" s="25" t="n">
        <v>6</v>
      </c>
      <c r="J10" s="57" t="n">
        <v>1.18610526315789</v>
      </c>
      <c r="K10" s="57" t="n">
        <v>0.00919052210244603</v>
      </c>
    </row>
    <row r="11" customFormat="false" ht="14.4" hidden="false" customHeight="false" outlineLevel="0" collapsed="false">
      <c r="A11" s="25" t="n">
        <v>45</v>
      </c>
      <c r="B11" s="25" t="n">
        <v>58.9</v>
      </c>
      <c r="C11" s="56" t="n">
        <v>1.16338516403357</v>
      </c>
      <c r="D11" s="7" t="n">
        <v>1</v>
      </c>
      <c r="E11" s="7" t="n">
        <v>3801.4888337469</v>
      </c>
      <c r="F11" s="7" t="n">
        <v>5.94227504244482</v>
      </c>
      <c r="G11" s="44"/>
      <c r="H11" s="58"/>
      <c r="I11" s="25" t="n">
        <v>6</v>
      </c>
      <c r="J11" s="57" t="n">
        <v>1.33436842105263</v>
      </c>
      <c r="K11" s="57" t="n">
        <v>0.0103393373652518</v>
      </c>
    </row>
    <row r="12" customFormat="false" ht="14.4" hidden="false" customHeight="false" outlineLevel="0" collapsed="false">
      <c r="A12" s="25" t="n">
        <v>47</v>
      </c>
      <c r="B12" s="25" t="n">
        <v>26.5</v>
      </c>
      <c r="C12" s="56" t="n">
        <v>0.505102833756411</v>
      </c>
      <c r="D12" s="7" t="n">
        <v>0.98951048951049</v>
      </c>
      <c r="E12" s="7" t="n">
        <v>1474.22680412371</v>
      </c>
      <c r="F12" s="7" t="n">
        <v>4.15094339622642</v>
      </c>
      <c r="G12" s="44"/>
      <c r="H12" s="58"/>
      <c r="I12" s="25" t="n">
        <v>6</v>
      </c>
      <c r="J12" s="57" t="n">
        <v>1.39367368421053</v>
      </c>
      <c r="K12" s="57" t="n">
        <v>0.0107988634703741</v>
      </c>
    </row>
    <row r="13" customFormat="false" ht="14.4" hidden="false" customHeight="false" outlineLevel="0" collapsed="false">
      <c r="A13" s="25" t="n">
        <v>50</v>
      </c>
      <c r="B13" s="25" t="n">
        <v>47</v>
      </c>
      <c r="C13" s="56" t="n">
        <v>0.844910828653069</v>
      </c>
      <c r="D13" s="7" t="n">
        <v>1.00390625</v>
      </c>
      <c r="E13" s="7" t="n">
        <v>2509.80392156863</v>
      </c>
      <c r="F13" s="7" t="n">
        <v>5.95744680851063</v>
      </c>
      <c r="G13" s="44"/>
      <c r="H13" s="58"/>
      <c r="I13" s="25" t="n">
        <v>6</v>
      </c>
      <c r="J13" s="57" t="n">
        <v>1.48263157894737</v>
      </c>
      <c r="K13" s="57" t="n">
        <v>0.0114881526280575</v>
      </c>
    </row>
    <row r="14" customFormat="false" ht="14.4" hidden="false" customHeight="false" outlineLevel="0" collapsed="false">
      <c r="A14" s="25" t="n">
        <v>55</v>
      </c>
      <c r="B14" s="25" t="n">
        <v>34.7</v>
      </c>
      <c r="C14" s="56" t="n">
        <v>0.511463168258596</v>
      </c>
      <c r="D14" s="7" t="n">
        <v>0.959016393442623</v>
      </c>
      <c r="E14" s="7" t="n">
        <v>1862.59541984733</v>
      </c>
      <c r="F14" s="7" t="n">
        <v>1.44092219020173</v>
      </c>
      <c r="G14" s="44"/>
      <c r="H14" s="58"/>
      <c r="I14" s="25" t="n">
        <v>6</v>
      </c>
      <c r="J14" s="57" t="n">
        <v>1.63089473684211</v>
      </c>
      <c r="K14" s="57" t="n">
        <v>0.0126369678908633</v>
      </c>
    </row>
    <row r="15" customFormat="false" ht="14.4" hidden="false" customHeight="false" outlineLevel="0" collapsed="false">
      <c r="A15" s="25" t="n">
        <v>60</v>
      </c>
      <c r="B15" s="25" t="n">
        <v>55.7</v>
      </c>
      <c r="C15" s="56" t="n">
        <v>0.557159319053898</v>
      </c>
      <c r="D15" s="7" t="n">
        <v>0.987972508591065</v>
      </c>
      <c r="E15" s="7" t="n">
        <v>2751.77304964539</v>
      </c>
      <c r="F15" s="7" t="n">
        <v>0.359066427289054</v>
      </c>
      <c r="G15" s="44"/>
      <c r="H15" s="58"/>
      <c r="I15" s="25" t="n">
        <v>6</v>
      </c>
      <c r="J15" s="57" t="n">
        <v>1.77915789473684</v>
      </c>
      <c r="K15" s="57" t="n">
        <v>0.013785783153669</v>
      </c>
    </row>
    <row r="16" customFormat="false" ht="14.4" hidden="false" customHeight="false" outlineLevel="0" collapsed="false">
      <c r="A16" s="25" t="n">
        <v>75</v>
      </c>
      <c r="B16" s="25" t="n">
        <v>20.2</v>
      </c>
      <c r="C16" s="56" t="n">
        <v>0.318073885913082</v>
      </c>
      <c r="D16" s="7" t="n">
        <v>0.959349593495935</v>
      </c>
      <c r="E16" s="7" t="n">
        <v>1081.31868131868</v>
      </c>
      <c r="F16" s="7" t="n">
        <v>2.97029702970296</v>
      </c>
      <c r="G16" s="44"/>
      <c r="H16" s="58"/>
      <c r="I16" s="25" t="n">
        <v>6</v>
      </c>
      <c r="J16" s="57" t="n">
        <v>2.22394736842105</v>
      </c>
      <c r="K16" s="57" t="n">
        <v>0.0172322289420863</v>
      </c>
    </row>
    <row r="17" customFormat="false" ht="14.4" hidden="false" customHeight="false" outlineLevel="0" collapsed="false">
      <c r="A17" s="25" t="n">
        <v>80</v>
      </c>
      <c r="B17" s="25" t="n">
        <v>12.2</v>
      </c>
      <c r="C17" s="56" t="n">
        <v>0.278729632256711</v>
      </c>
      <c r="D17" s="7" t="n">
        <v>0.963934426229508</v>
      </c>
      <c r="E17" s="7" t="n">
        <v>727.634194831014</v>
      </c>
      <c r="F17" s="7" t="n">
        <v>5.73770491803278</v>
      </c>
      <c r="G17" s="59"/>
      <c r="H17" s="58"/>
      <c r="I17" s="25" t="n">
        <v>5</v>
      </c>
      <c r="J17" s="57" t="n">
        <v>2.37221052631579</v>
      </c>
      <c r="K17" s="57" t="n">
        <v>0.0183810442048921</v>
      </c>
    </row>
    <row r="18" customFormat="false" ht="14.4" hidden="false" customHeight="false" outlineLevel="0" collapsed="false">
      <c r="A18" s="25" t="n">
        <v>85</v>
      </c>
      <c r="B18" s="25" t="n">
        <v>28.9</v>
      </c>
      <c r="C18" s="56" t="n">
        <v>0.657282513934194</v>
      </c>
      <c r="D18" s="7" t="n">
        <v>0.991935483870968</v>
      </c>
      <c r="E18" s="7" t="n">
        <v>1933.72319688109</v>
      </c>
      <c r="F18" s="7" t="n">
        <v>6.22837370242214</v>
      </c>
      <c r="G18" s="59"/>
      <c r="H18" s="58"/>
      <c r="I18" s="25" t="n">
        <v>5</v>
      </c>
      <c r="J18" s="57" t="n">
        <v>2.52047368421053</v>
      </c>
      <c r="K18" s="57" t="n">
        <v>0.0195298594676978</v>
      </c>
    </row>
    <row r="19" customFormat="false" ht="14.4" hidden="false" customHeight="false" outlineLevel="0" collapsed="false">
      <c r="A19" s="25" t="n">
        <v>95</v>
      </c>
      <c r="B19" s="25" t="n">
        <v>36.2</v>
      </c>
      <c r="C19" s="56" t="n">
        <v>0.830505951617126</v>
      </c>
      <c r="D19" s="7" t="n">
        <v>0.980519480519481</v>
      </c>
      <c r="E19" s="7" t="n">
        <v>2516.85393258427</v>
      </c>
      <c r="F19" s="7" t="n">
        <v>6.35359116022101</v>
      </c>
      <c r="G19" s="44"/>
      <c r="H19" s="58"/>
      <c r="I19" s="25" t="n">
        <v>6</v>
      </c>
      <c r="J19" s="57" t="n">
        <v>2.817</v>
      </c>
      <c r="K19" s="57" t="n">
        <v>0.0218274899933093</v>
      </c>
    </row>
    <row r="20" customFormat="false" ht="14.4" hidden="false" customHeight="false" outlineLevel="0" collapsed="false">
      <c r="A20" s="25" t="n">
        <v>98</v>
      </c>
      <c r="B20" s="25" t="n">
        <v>36.2</v>
      </c>
      <c r="C20" s="56" t="n">
        <v>0.830505951617126</v>
      </c>
      <c r="D20" s="7" t="n">
        <v>0.980519480519481</v>
      </c>
      <c r="E20" s="7" t="n">
        <v>2516.85393258427</v>
      </c>
      <c r="F20" s="7" t="n">
        <v>6.35359116022101</v>
      </c>
      <c r="G20" s="44"/>
      <c r="H20" s="58"/>
      <c r="I20" s="25" t="n">
        <v>6</v>
      </c>
      <c r="J20" s="57" t="n">
        <v>3.3228</v>
      </c>
      <c r="K20" s="57" t="n">
        <v>0.0412252918668624</v>
      </c>
    </row>
    <row r="21" customFormat="false" ht="14.4" hidden="false" customHeight="false" outlineLevel="0" collapsed="false">
      <c r="A21" s="25" t="n">
        <v>100</v>
      </c>
      <c r="B21" s="25" t="n">
        <v>65.6</v>
      </c>
      <c r="C21" s="56" t="n">
        <v>0.594035469443437</v>
      </c>
      <c r="D21" s="7" t="n">
        <v>1</v>
      </c>
      <c r="E21" s="7" t="n">
        <v>2707.90378006873</v>
      </c>
      <c r="F21" s="7" t="n">
        <v>1.98170731707317</v>
      </c>
      <c r="G21" s="46"/>
      <c r="I21" s="25" t="n">
        <v>7</v>
      </c>
      <c r="J21" s="57" t="n">
        <v>3.66</v>
      </c>
      <c r="K21" s="57" t="n">
        <v>0.0671339653961209</v>
      </c>
    </row>
    <row r="22" customFormat="false" ht="14.4" hidden="false" customHeight="false" outlineLevel="0" collapsed="false">
      <c r="A22" s="25" t="n">
        <v>105</v>
      </c>
      <c r="B22" s="25" t="n">
        <v>5.9</v>
      </c>
      <c r="C22" s="56" t="n">
        <v>0.17792310836479</v>
      </c>
      <c r="D22" s="7" t="n">
        <v>0.976130653266332</v>
      </c>
      <c r="E22" s="7" t="n">
        <v>380.861244019139</v>
      </c>
      <c r="F22" s="7" t="n">
        <v>3.38983050847458</v>
      </c>
      <c r="G22" s="47"/>
      <c r="I22" s="25" t="n">
        <v>1</v>
      </c>
      <c r="J22" s="57" t="n">
        <v>3.70744525547445</v>
      </c>
      <c r="K22" s="57" t="n">
        <v>0.0647019261383966</v>
      </c>
    </row>
    <row r="23" customFormat="false" ht="14.4" hidden="false" customHeight="false" outlineLevel="0" collapsed="false">
      <c r="A23" s="25" t="n">
        <v>110</v>
      </c>
      <c r="B23" s="25" t="n">
        <v>6</v>
      </c>
      <c r="C23" s="56" t="n">
        <v>0.153595897659174</v>
      </c>
      <c r="D23" s="7" t="n">
        <v>0.986149584487534</v>
      </c>
      <c r="E23" s="7" t="n">
        <v>347.533092659446</v>
      </c>
      <c r="F23" s="7" t="n">
        <v>3.33333333333334</v>
      </c>
      <c r="G23" s="47"/>
      <c r="I23" s="25" t="n">
        <v>1</v>
      </c>
      <c r="J23" s="57" t="n">
        <v>3.75489051094891</v>
      </c>
      <c r="K23" s="57" t="n">
        <v>0.0623078152231398</v>
      </c>
    </row>
    <row r="24" customFormat="false" ht="14.4" hidden="false" customHeight="false" outlineLevel="0" collapsed="false">
      <c r="A24" s="25" t="n">
        <v>115</v>
      </c>
      <c r="B24" s="25" t="n">
        <v>4.6</v>
      </c>
      <c r="C24" s="56" t="n">
        <v>0.114083933179411</v>
      </c>
      <c r="D24" s="7" t="n">
        <v>0.978</v>
      </c>
      <c r="E24" s="7" t="n">
        <v>216.216216216216</v>
      </c>
      <c r="F24" s="7" t="n">
        <v>2.17391304347825</v>
      </c>
      <c r="G24" s="47"/>
      <c r="I24" s="25" t="n">
        <v>1</v>
      </c>
      <c r="J24" s="57" t="n">
        <v>3.80233576642336</v>
      </c>
      <c r="K24" s="57" t="n">
        <v>0.0599561763740383</v>
      </c>
    </row>
    <row r="25" customFormat="false" ht="14.4" hidden="false" customHeight="false" outlineLevel="0" collapsed="false">
      <c r="A25" s="25" t="n">
        <v>120</v>
      </c>
      <c r="B25" s="25" t="n">
        <v>5.1</v>
      </c>
      <c r="C25" s="56" t="n">
        <v>0.156866139091583</v>
      </c>
      <c r="D25" s="7" t="n">
        <v>0.963636363636364</v>
      </c>
      <c r="E25" s="7" t="n">
        <v>331.539289558665</v>
      </c>
      <c r="F25" s="7" t="n">
        <v>5.88235294117647</v>
      </c>
      <c r="G25" s="47"/>
      <c r="I25" s="25" t="n">
        <v>1</v>
      </c>
      <c r="J25" s="57" t="n">
        <v>3.84978102189781</v>
      </c>
      <c r="K25" s="57" t="n">
        <v>0.0576522071438736</v>
      </c>
    </row>
    <row r="26" customFormat="false" ht="14.4" hidden="false" customHeight="false" outlineLevel="0" collapsed="false">
      <c r="A26" s="25" t="n">
        <v>125</v>
      </c>
      <c r="B26" s="25" t="n">
        <v>3.9</v>
      </c>
      <c r="C26" s="56" t="n">
        <v>0.122885168199074</v>
      </c>
      <c r="D26" s="7" t="n">
        <v>0.94140625</v>
      </c>
      <c r="E26" s="7" t="n">
        <v>223.580786026201</v>
      </c>
      <c r="F26" s="7" t="n">
        <v>5.12820512820512</v>
      </c>
      <c r="G26" s="47"/>
      <c r="I26" s="25" t="n">
        <v>1</v>
      </c>
      <c r="J26" s="57" t="n">
        <v>3.89722627737226</v>
      </c>
      <c r="K26" s="57" t="n">
        <v>0.0554018550896707</v>
      </c>
    </row>
    <row r="27" customFormat="false" ht="14.4" hidden="false" customHeight="false" outlineLevel="0" collapsed="false">
      <c r="A27" s="25" t="n">
        <v>130</v>
      </c>
      <c r="B27" s="25" t="n">
        <v>3.9</v>
      </c>
      <c r="C27" s="56" t="n">
        <v>0.117305771761013</v>
      </c>
      <c r="D27" s="7" t="n">
        <v>0.954545454545455</v>
      </c>
      <c r="E27" s="7" t="n">
        <v>212.828601472135</v>
      </c>
      <c r="F27" s="7" t="n">
        <v>5.12820512820512</v>
      </c>
      <c r="G27" s="47"/>
      <c r="I27" s="25" t="n">
        <v>1</v>
      </c>
      <c r="J27" s="57" t="n">
        <v>3.94467153284672</v>
      </c>
      <c r="K27" s="57" t="n">
        <v>0.0532119231173343</v>
      </c>
    </row>
    <row r="28" customFormat="false" ht="14.4" hidden="false" customHeight="false" outlineLevel="0" collapsed="false">
      <c r="A28" s="25" t="n">
        <v>135</v>
      </c>
      <c r="B28" s="25" t="n">
        <v>3.4</v>
      </c>
      <c r="C28" s="56" t="n">
        <v>0.0917902204521057</v>
      </c>
      <c r="D28" s="7" t="n">
        <v>0.921296296296296</v>
      </c>
      <c r="E28" s="7" t="n">
        <v>178.328173374613</v>
      </c>
      <c r="F28" s="7" t="n">
        <v>5.88235294117646</v>
      </c>
      <c r="G28" s="47"/>
      <c r="I28" s="25" t="n">
        <v>1</v>
      </c>
      <c r="J28" s="57" t="n">
        <v>3.99211678832117</v>
      </c>
      <c r="K28" s="57" t="n">
        <v>0.0510901813655497</v>
      </c>
    </row>
    <row r="29" customFormat="false" ht="14.4" hidden="false" customHeight="false" outlineLevel="0" collapsed="false">
      <c r="A29" s="25" t="n">
        <v>140</v>
      </c>
      <c r="B29" s="25" t="n">
        <v>3.6</v>
      </c>
      <c r="C29" s="56" t="n">
        <v>0.118111927157153</v>
      </c>
      <c r="D29" s="7" t="n">
        <v>0.959227467811159</v>
      </c>
      <c r="E29" s="7" t="n">
        <v>199.145299145299</v>
      </c>
      <c r="F29" s="7" t="n">
        <v>5.55555555555556</v>
      </c>
      <c r="G29" s="47"/>
      <c r="I29" s="25" t="n">
        <v>1</v>
      </c>
      <c r="J29" s="57" t="n">
        <v>4.03956204379562</v>
      </c>
      <c r="K29" s="57" t="n">
        <v>0.0490454805026506</v>
      </c>
    </row>
    <row r="30" customFormat="false" ht="14.4" hidden="false" customHeight="false" outlineLevel="0" collapsed="false">
      <c r="A30" s="25" t="n">
        <v>145</v>
      </c>
      <c r="B30" s="25" t="n">
        <v>3.6</v>
      </c>
      <c r="C30" s="56" t="n">
        <v>0.118546805006242</v>
      </c>
      <c r="D30" s="7" t="n">
        <v>0.959514170040486</v>
      </c>
      <c r="E30" s="7" t="n">
        <v>206.263048016701</v>
      </c>
      <c r="F30" s="7" t="n">
        <v>5.55555555555556</v>
      </c>
      <c r="G30" s="47"/>
      <c r="I30" s="25" t="n">
        <v>1</v>
      </c>
      <c r="J30" s="57" t="n">
        <v>4.08700729927007</v>
      </c>
      <c r="K30" s="57" t="n">
        <v>0.0470878576615931</v>
      </c>
    </row>
    <row r="31" customFormat="false" ht="14.4" hidden="false" customHeight="false" outlineLevel="0" collapsed="false">
      <c r="A31" s="25" t="n">
        <v>150</v>
      </c>
      <c r="B31" s="25" t="n">
        <v>3.3</v>
      </c>
      <c r="C31" s="56" t="n">
        <v>0.102408777290033</v>
      </c>
      <c r="D31" s="7" t="n">
        <v>0.947619047619047</v>
      </c>
      <c r="E31" s="7" t="n">
        <v>177.028451001054</v>
      </c>
      <c r="F31" s="7" t="n">
        <v>6.06060606060605</v>
      </c>
      <c r="G31" s="47"/>
      <c r="I31" s="25" t="n">
        <v>1</v>
      </c>
      <c r="J31" s="57" t="n">
        <v>4.13445255474453</v>
      </c>
      <c r="K31" s="57" t="n">
        <v>0.0452286212064051</v>
      </c>
    </row>
    <row r="32" customFormat="false" ht="14.4" hidden="false" customHeight="false" outlineLevel="0" collapsed="false">
      <c r="A32" s="25" t="n">
        <v>155</v>
      </c>
      <c r="B32" s="25" t="n">
        <v>3.2</v>
      </c>
      <c r="C32" s="56" t="n">
        <v>0.090273501896836</v>
      </c>
      <c r="D32" s="7" t="n">
        <v>0.952153110047847</v>
      </c>
      <c r="E32" s="7" t="n">
        <v>165.217391304348</v>
      </c>
      <c r="F32" s="7" t="n">
        <v>6.25000000000001</v>
      </c>
      <c r="G32" s="47"/>
      <c r="I32" s="25" t="n">
        <v>1</v>
      </c>
      <c r="J32" s="57" t="n">
        <v>4.18189781021898</v>
      </c>
      <c r="K32" s="57" t="n">
        <v>0.0434803940754675</v>
      </c>
    </row>
    <row r="33" customFormat="false" ht="14.4" hidden="false" customHeight="false" outlineLevel="0" collapsed="false">
      <c r="A33" s="25" t="n">
        <v>160</v>
      </c>
      <c r="B33" s="25" t="n">
        <v>3</v>
      </c>
      <c r="C33" s="56" t="n">
        <v>0.10924186148132</v>
      </c>
      <c r="D33" s="7" t="n">
        <v>0.932291666666667</v>
      </c>
      <c r="E33" s="7" t="n">
        <v>166.95652173913</v>
      </c>
      <c r="F33" s="7" t="n">
        <v>5</v>
      </c>
      <c r="G33" s="47"/>
      <c r="I33" s="25" t="n">
        <v>1</v>
      </c>
      <c r="J33" s="57" t="n">
        <v>4.22934306569343</v>
      </c>
      <c r="K33" s="57" t="n">
        <v>0.04185708801786</v>
      </c>
    </row>
    <row r="34" customFormat="false" ht="14.4" hidden="false" customHeight="false" outlineLevel="0" collapsed="false">
      <c r="A34" s="25" t="n">
        <v>165</v>
      </c>
      <c r="B34" s="25" t="n">
        <v>2.9</v>
      </c>
      <c r="C34" s="56" t="n">
        <v>0.0988008827204807</v>
      </c>
      <c r="D34" s="7" t="n">
        <v>0.910810810810811</v>
      </c>
      <c r="E34" s="7" t="n">
        <v>156.613756613757</v>
      </c>
      <c r="F34" s="7" t="n">
        <v>3.44827586206897</v>
      </c>
      <c r="G34" s="47"/>
      <c r="I34" s="25" t="n">
        <v>1</v>
      </c>
      <c r="J34" s="57" t="n">
        <v>4.27678832116788</v>
      </c>
      <c r="K34" s="57" t="n">
        <v>0.040373773930155</v>
      </c>
    </row>
    <row r="35" customFormat="false" ht="14.4" hidden="false" customHeight="false" outlineLevel="0" collapsed="false">
      <c r="A35" s="25" t="n">
        <v>170</v>
      </c>
      <c r="B35" s="25" t="n">
        <v>3.1</v>
      </c>
      <c r="C35" s="56" t="n">
        <v>0.0957468731670973</v>
      </c>
      <c r="D35" s="7" t="n">
        <v>0.9375</v>
      </c>
      <c r="E35" s="7" t="n">
        <v>148.054679284963</v>
      </c>
      <c r="F35" s="7" t="n">
        <v>4.83870967741935</v>
      </c>
      <c r="G35" s="47"/>
      <c r="I35" s="25" t="n">
        <v>1</v>
      </c>
      <c r="J35" s="57" t="n">
        <v>4.32423357664234</v>
      </c>
      <c r="K35" s="57" t="n">
        <v>0.0390464093233051</v>
      </c>
    </row>
    <row r="36" customFormat="false" ht="14.4" hidden="false" customHeight="false" outlineLevel="0" collapsed="false">
      <c r="A36" s="25" t="n">
        <v>175</v>
      </c>
      <c r="B36" s="25" t="n">
        <v>3.1</v>
      </c>
      <c r="C36" s="56" t="n">
        <v>0.0915309811544439</v>
      </c>
      <c r="D36" s="7" t="n">
        <v>0.953038674033149</v>
      </c>
      <c r="E36" s="7" t="n">
        <v>153.878852284803</v>
      </c>
      <c r="F36" s="7" t="n">
        <v>4.83870967741935</v>
      </c>
      <c r="G36" s="47"/>
      <c r="I36" s="25" t="n">
        <v>1</v>
      </c>
      <c r="J36" s="57" t="n">
        <v>4.37167883211679</v>
      </c>
      <c r="K36" s="57" t="n">
        <v>0.0378913868362504</v>
      </c>
    </row>
    <row r="37" customFormat="false" ht="14.4" hidden="false" customHeight="false" outlineLevel="0" collapsed="false">
      <c r="A37" s="25" t="n">
        <v>180</v>
      </c>
      <c r="B37" s="25" t="n">
        <v>3.2</v>
      </c>
      <c r="C37" s="56" t="n">
        <v>0.113436380213303</v>
      </c>
      <c r="D37" s="7" t="n">
        <v>0.947619047619047</v>
      </c>
      <c r="E37" s="7" t="n">
        <v>177.215189873418</v>
      </c>
      <c r="F37" s="7" t="n">
        <v>3.125</v>
      </c>
      <c r="G37" s="47"/>
      <c r="I37" s="25" t="n">
        <v>1</v>
      </c>
      <c r="J37" s="57" t="n">
        <v>4.41912408759124</v>
      </c>
      <c r="K37" s="57" t="n">
        <v>0.0369248827670056</v>
      </c>
    </row>
    <row r="38" customFormat="false" ht="14.4" hidden="false" customHeight="false" outlineLevel="0" collapsed="false">
      <c r="A38" s="25" t="n">
        <v>185</v>
      </c>
      <c r="B38" s="25" t="n">
        <v>3.4</v>
      </c>
      <c r="C38" s="56" t="n">
        <v>0.111551414578176</v>
      </c>
      <c r="D38" s="7" t="n">
        <v>0.94392523364486</v>
      </c>
      <c r="E38" s="7" t="n">
        <v>180.972515856237</v>
      </c>
      <c r="F38" s="7" t="n">
        <v>2.94117647058824</v>
      </c>
      <c r="G38" s="47"/>
      <c r="I38" s="25" t="n">
        <v>1</v>
      </c>
      <c r="J38" s="57" t="n">
        <v>4.46656934306569</v>
      </c>
      <c r="K38" s="57" t="n">
        <v>0.0361620159005453</v>
      </c>
    </row>
    <row r="39" customFormat="false" ht="14.4" hidden="false" customHeight="false" outlineLevel="0" collapsed="false">
      <c r="A39" s="25" t="n">
        <v>190</v>
      </c>
      <c r="B39" s="25" t="n">
        <v>3.4</v>
      </c>
      <c r="C39" s="56" t="n">
        <v>0.104498025294669</v>
      </c>
      <c r="D39" s="7" t="n">
        <v>0.943722943722944</v>
      </c>
      <c r="E39" s="7" t="n">
        <v>188.379204892966</v>
      </c>
      <c r="F39" s="7" t="n">
        <v>5.88235294117646</v>
      </c>
      <c r="G39" s="47"/>
      <c r="I39" s="25" t="n">
        <v>1</v>
      </c>
      <c r="J39" s="57" t="n">
        <v>4.51401459854015</v>
      </c>
      <c r="K39" s="57" t="n">
        <v>0.0356158739367285</v>
      </c>
    </row>
    <row r="40" customFormat="false" ht="14.4" hidden="false" customHeight="false" outlineLevel="0" collapsed="false">
      <c r="A40" s="25" t="n">
        <v>195</v>
      </c>
      <c r="B40" s="25" t="n">
        <v>4</v>
      </c>
      <c r="C40" s="56" t="n">
        <v>0.106623928056673</v>
      </c>
      <c r="D40" s="7" t="n">
        <v>0.930830039525692</v>
      </c>
      <c r="E40" s="7" t="n">
        <v>224.141749723145</v>
      </c>
      <c r="F40" s="7" t="n">
        <v>5</v>
      </c>
      <c r="G40" s="47"/>
      <c r="I40" s="25" t="n">
        <v>1</v>
      </c>
      <c r="J40" s="57" t="n">
        <v>4.5614598540146</v>
      </c>
      <c r="K40" s="57" t="n">
        <v>0.0352965184432406</v>
      </c>
    </row>
    <row r="41" customFormat="false" ht="14.4" hidden="false" customHeight="false" outlineLevel="0" collapsed="false">
      <c r="A41" s="25" t="n">
        <v>200</v>
      </c>
      <c r="B41" s="25" t="n">
        <v>5.1</v>
      </c>
      <c r="C41" s="56" t="n">
        <v>0.154786949934052</v>
      </c>
      <c r="D41" s="7" t="n">
        <v>0.938992042440318</v>
      </c>
      <c r="E41" s="7" t="n">
        <v>327.114967462039</v>
      </c>
      <c r="F41" s="7" t="n">
        <v>7.84313725490195</v>
      </c>
      <c r="G41" s="44"/>
      <c r="H41" s="60"/>
      <c r="I41" s="25" t="n">
        <v>6</v>
      </c>
      <c r="J41" s="57" t="n">
        <v>4.60890510948905</v>
      </c>
      <c r="K41" s="57" t="n">
        <v>0.0352101208149385</v>
      </c>
    </row>
    <row r="42" customFormat="false" ht="14.4" hidden="false" customHeight="false" outlineLevel="0" collapsed="false">
      <c r="A42" s="25" t="n">
        <v>204</v>
      </c>
      <c r="B42" s="61" t="n">
        <v>33.1</v>
      </c>
      <c r="C42" s="56" t="n">
        <v>0.684738123607729</v>
      </c>
      <c r="D42" s="7" t="n">
        <v>0.9670486178546</v>
      </c>
      <c r="E42" s="7" t="n">
        <v>1990.59278350515</v>
      </c>
      <c r="F42" s="7" t="n">
        <v>7.55287009063444</v>
      </c>
      <c r="G42" s="44"/>
      <c r="H42" s="60"/>
      <c r="I42" s="25" t="n">
        <v>6</v>
      </c>
      <c r="J42" s="57" t="n">
        <v>4.64686131386861</v>
      </c>
      <c r="K42" s="57" t="n">
        <v>0.0353100364590925</v>
      </c>
    </row>
    <row r="43" customFormat="false" ht="14.4" hidden="false" customHeight="false" outlineLevel="0" collapsed="false">
      <c r="A43" s="25" t="n">
        <v>205</v>
      </c>
      <c r="B43" s="25" t="n">
        <v>123</v>
      </c>
      <c r="C43" s="56" t="n">
        <v>3.02643742866439</v>
      </c>
      <c r="D43" s="7" t="n">
        <v>1.00471698113208</v>
      </c>
      <c r="E43" s="7" t="n">
        <v>8715.3134635149</v>
      </c>
      <c r="F43" s="7" t="n">
        <v>7.96747967479675</v>
      </c>
      <c r="G43" s="44"/>
      <c r="H43" s="60"/>
      <c r="I43" s="25" t="n">
        <v>6</v>
      </c>
      <c r="J43" s="57" t="n">
        <v>4.6563503649635</v>
      </c>
      <c r="K43" s="57" t="n">
        <v>0.0353583887789384</v>
      </c>
    </row>
    <row r="44" customFormat="false" ht="14.4" hidden="false" customHeight="false" outlineLevel="0" collapsed="false">
      <c r="A44" s="25" t="n">
        <v>206</v>
      </c>
      <c r="B44" s="61" t="n">
        <v>141.4</v>
      </c>
      <c r="C44" s="56" t="n">
        <v>2.64345838205704</v>
      </c>
      <c r="D44" s="7" t="n">
        <v>0.988518820550238</v>
      </c>
      <c r="E44" s="7" t="n">
        <v>7326.72955974843</v>
      </c>
      <c r="F44" s="7" t="n">
        <v>3.74823196605376</v>
      </c>
      <c r="G44" s="44"/>
      <c r="H44" s="60"/>
      <c r="I44" s="25" t="n">
        <v>6</v>
      </c>
      <c r="J44" s="57" t="n">
        <v>4.66583941605839</v>
      </c>
      <c r="K44" s="57" t="n">
        <v>0.0354160249826082</v>
      </c>
    </row>
    <row r="45" customFormat="false" ht="14.4" hidden="false" customHeight="false" outlineLevel="0" collapsed="false">
      <c r="A45" s="25" t="n">
        <v>207</v>
      </c>
      <c r="B45" s="61" t="n">
        <v>171.3</v>
      </c>
      <c r="C45" s="56" t="n">
        <v>3.59205529912003</v>
      </c>
      <c r="D45" s="7" t="n">
        <v>1.00282137189208</v>
      </c>
      <c r="E45" s="7" t="n">
        <v>9408.89894419306</v>
      </c>
      <c r="F45" s="7" t="n">
        <v>6.1879743140689</v>
      </c>
      <c r="G45" s="44"/>
      <c r="H45" s="60"/>
      <c r="I45" s="25" t="n">
        <v>6</v>
      </c>
      <c r="J45" s="57" t="n">
        <v>4.67532846715328</v>
      </c>
      <c r="K45" s="57" t="n">
        <v>0.0354828998296498</v>
      </c>
    </row>
    <row r="46" customFormat="false" ht="14.4" hidden="false" customHeight="false" outlineLevel="0" collapsed="false">
      <c r="A46" s="25" t="n">
        <v>208</v>
      </c>
      <c r="B46" s="61" t="n">
        <v>179.7</v>
      </c>
      <c r="C46" s="56" t="n">
        <v>3.83643447653012</v>
      </c>
      <c r="D46" s="7" t="n">
        <v>0.94815116577564</v>
      </c>
      <c r="E46" s="7" t="n">
        <v>10322.2350230415</v>
      </c>
      <c r="F46" s="7" t="n">
        <v>9.84974958263772</v>
      </c>
      <c r="G46" s="44"/>
      <c r="H46" s="60"/>
      <c r="I46" s="25" t="n">
        <v>6</v>
      </c>
      <c r="J46" s="57" t="n">
        <v>4.68481751824818</v>
      </c>
      <c r="K46" s="57" t="n">
        <v>0.0355589611954462</v>
      </c>
    </row>
    <row r="47" customFormat="false" ht="14.4" hidden="false" customHeight="false" outlineLevel="0" collapsed="false">
      <c r="A47" s="25" t="n">
        <v>210</v>
      </c>
      <c r="B47" s="25" t="n">
        <v>153.6</v>
      </c>
      <c r="C47" s="56" t="n">
        <v>3.62579526720411</v>
      </c>
      <c r="D47" s="7" t="n">
        <v>0.986111111111111</v>
      </c>
      <c r="E47" s="7" t="n">
        <v>9740.69898534385</v>
      </c>
      <c r="F47" s="7" t="n">
        <v>6.70572916666666</v>
      </c>
      <c r="G47" s="44"/>
      <c r="H47" s="60"/>
      <c r="I47" s="25" t="n">
        <v>6</v>
      </c>
      <c r="J47" s="57" t="n">
        <v>4.70379562043796</v>
      </c>
      <c r="K47" s="57" t="n">
        <v>0.0357384017820328</v>
      </c>
    </row>
    <row r="48" customFormat="false" ht="14.4" hidden="false" customHeight="false" outlineLevel="0" collapsed="false">
      <c r="A48" s="25" t="n">
        <v>212</v>
      </c>
      <c r="B48" s="61" t="n">
        <v>59.1</v>
      </c>
      <c r="C48" s="56" t="n">
        <v>1.16748972978332</v>
      </c>
      <c r="D48" s="7" t="n">
        <v>1.00241145440844</v>
      </c>
      <c r="E48" s="7" t="n">
        <v>3272.50308261406</v>
      </c>
      <c r="F48" s="7" t="n">
        <v>6.76818950930626</v>
      </c>
      <c r="G48" s="44"/>
      <c r="H48" s="60"/>
      <c r="I48" s="25" t="n">
        <v>6</v>
      </c>
      <c r="J48" s="57" t="n">
        <v>4.72277372262774</v>
      </c>
      <c r="K48" s="57" t="n">
        <v>0.0359538001812463</v>
      </c>
    </row>
    <row r="49" customFormat="false" ht="14.4" hidden="false" customHeight="false" outlineLevel="0" collapsed="false">
      <c r="A49" s="25" t="n">
        <v>215</v>
      </c>
      <c r="B49" s="25" t="n">
        <v>20.9</v>
      </c>
      <c r="C49" s="56" t="n">
        <v>0.474890307775665</v>
      </c>
      <c r="D49" s="7" t="n">
        <v>0.896341463414634</v>
      </c>
      <c r="E49" s="7" t="n">
        <v>1386.89217758985</v>
      </c>
      <c r="F49" s="7" t="n">
        <v>5.26315789473683</v>
      </c>
      <c r="G49" s="47"/>
      <c r="H49" s="60"/>
      <c r="I49" s="25" t="n">
        <v>1</v>
      </c>
      <c r="J49" s="57" t="n">
        <v>4.75124087591241</v>
      </c>
      <c r="K49" s="57" t="n">
        <v>0.036342890948257</v>
      </c>
    </row>
    <row r="50" customFormat="false" ht="14.4" hidden="false" customHeight="false" outlineLevel="0" collapsed="false">
      <c r="A50" s="25" t="n">
        <v>220</v>
      </c>
      <c r="B50" s="25" t="n">
        <v>12.2</v>
      </c>
      <c r="C50" s="56" t="n">
        <v>0.362468078095395</v>
      </c>
      <c r="D50" s="7" t="n">
        <v>0.974973931178311</v>
      </c>
      <c r="E50" s="7" t="n">
        <v>898.360655737705</v>
      </c>
      <c r="F50" s="7" t="n">
        <v>4.09836065573771</v>
      </c>
      <c r="G50" s="47"/>
      <c r="H50" s="60"/>
      <c r="I50" s="25" t="n">
        <v>1</v>
      </c>
      <c r="J50" s="57" t="n">
        <v>4.79868613138686</v>
      </c>
      <c r="K50" s="57" t="n">
        <v>0.0371609033618835</v>
      </c>
    </row>
    <row r="51" customFormat="false" ht="14.4" hidden="false" customHeight="false" outlineLevel="0" collapsed="false">
      <c r="A51" s="25" t="n">
        <v>225</v>
      </c>
      <c r="B51" s="25" t="n">
        <v>23.2</v>
      </c>
      <c r="C51" s="56" t="n">
        <v>0.64879819315824</v>
      </c>
      <c r="D51" s="7" t="n">
        <v>0.994818652849741</v>
      </c>
      <c r="E51" s="7" t="n">
        <v>1880.63337393423</v>
      </c>
      <c r="F51" s="7" t="n">
        <v>5.60344827586207</v>
      </c>
      <c r="G51" s="47"/>
      <c r="H51" s="60"/>
      <c r="I51" s="25" t="n">
        <v>1</v>
      </c>
      <c r="J51" s="57" t="n">
        <v>4.84613138686131</v>
      </c>
      <c r="K51" s="57" t="n">
        <v>0.0381787167217161</v>
      </c>
    </row>
    <row r="52" customFormat="false" ht="14.4" hidden="false" customHeight="false" outlineLevel="0" collapsed="false">
      <c r="A52" s="25" t="n">
        <v>230</v>
      </c>
      <c r="B52" s="25" t="n">
        <v>27.5</v>
      </c>
      <c r="C52" s="56" t="n">
        <v>0.72212916434022</v>
      </c>
      <c r="D52" s="7" t="n">
        <v>1.00480769230769</v>
      </c>
      <c r="E52" s="7" t="n">
        <v>2054.32098765432</v>
      </c>
      <c r="F52" s="7" t="n">
        <v>5.81818181818182</v>
      </c>
      <c r="G52" s="47"/>
      <c r="H52" s="60"/>
      <c r="I52" s="25" t="n">
        <v>1</v>
      </c>
      <c r="J52" s="57" t="n">
        <v>4.89357664233577</v>
      </c>
      <c r="K52" s="57" t="n">
        <v>0.0393808422715195</v>
      </c>
    </row>
    <row r="53" customFormat="false" ht="14.4" hidden="false" customHeight="false" outlineLevel="0" collapsed="false">
      <c r="A53" s="25" t="n">
        <v>235</v>
      </c>
      <c r="B53" s="25" t="n">
        <v>39.4</v>
      </c>
      <c r="C53" s="56" t="n">
        <v>1.07403972652964</v>
      </c>
      <c r="D53" s="7" t="n">
        <v>0.973684210526316</v>
      </c>
      <c r="E53" s="7" t="n">
        <v>3261.8025751073</v>
      </c>
      <c r="F53" s="7" t="n">
        <v>6.34517766497462</v>
      </c>
      <c r="G53" s="44"/>
      <c r="H53" s="60"/>
      <c r="I53" s="25" t="n">
        <v>6</v>
      </c>
      <c r="J53" s="57" t="n">
        <v>4.94102189781022</v>
      </c>
      <c r="K53" s="57" t="n">
        <v>0.0407509720272168</v>
      </c>
    </row>
    <row r="54" customFormat="false" ht="14.4" hidden="false" customHeight="false" outlineLevel="0" collapsed="false">
      <c r="A54" s="25" t="n">
        <v>237</v>
      </c>
      <c r="B54" s="6" t="n">
        <v>60.6</v>
      </c>
      <c r="C54" s="56" t="n">
        <v>1.29434090282637</v>
      </c>
      <c r="D54" s="7" t="n">
        <v>0.981042486091917</v>
      </c>
      <c r="E54" s="7" t="n">
        <v>3969.19831223629</v>
      </c>
      <c r="F54" s="7" t="n">
        <v>5.77557755775578</v>
      </c>
      <c r="G54" s="44"/>
      <c r="H54" s="60"/>
      <c r="I54" s="25" t="n">
        <v>6</v>
      </c>
      <c r="J54" s="57" t="n">
        <v>4.96</v>
      </c>
      <c r="K54" s="57" t="n">
        <v>0.0413423925046058</v>
      </c>
    </row>
    <row r="55" customFormat="false" ht="14.4" hidden="false" customHeight="false" outlineLevel="0" collapsed="false">
      <c r="A55" s="25" t="n">
        <v>240</v>
      </c>
      <c r="B55" s="25" t="n">
        <v>71.3</v>
      </c>
      <c r="C55" s="56" t="n">
        <v>1.82829038811077</v>
      </c>
      <c r="D55" s="7" t="n">
        <v>0.989505247376312</v>
      </c>
      <c r="E55" s="7" t="n">
        <v>5676.59574468085</v>
      </c>
      <c r="F55" s="7" t="n">
        <v>5.46984572230013</v>
      </c>
      <c r="G55" s="44"/>
      <c r="H55" s="60"/>
      <c r="I55" s="25" t="n">
        <v>6</v>
      </c>
      <c r="J55" s="57" t="n">
        <v>5.01792307692308</v>
      </c>
      <c r="K55" s="57" t="n">
        <v>0.0408859736647516</v>
      </c>
    </row>
    <row r="56" customFormat="false" ht="14.4" hidden="false" customHeight="false" outlineLevel="0" collapsed="false">
      <c r="A56" s="25" t="n">
        <v>242</v>
      </c>
      <c r="B56" s="6" t="n">
        <v>97.1</v>
      </c>
      <c r="C56" s="56" t="n">
        <v>2.160962042919</v>
      </c>
      <c r="D56" s="7" t="n">
        <v>0.980531776401436</v>
      </c>
      <c r="E56" s="7" t="n">
        <v>6377.10691823899</v>
      </c>
      <c r="F56" s="7" t="n">
        <v>5.56127703398557</v>
      </c>
      <c r="G56" s="44"/>
      <c r="H56" s="60"/>
      <c r="I56" s="25" t="n">
        <v>6</v>
      </c>
      <c r="J56" s="57" t="n">
        <v>5.05653846153846</v>
      </c>
      <c r="K56" s="57" t="n">
        <v>0.0405818736568267</v>
      </c>
    </row>
    <row r="57" customFormat="false" ht="14.4" hidden="false" customHeight="false" outlineLevel="0" collapsed="false">
      <c r="A57" s="25" t="n">
        <v>245</v>
      </c>
      <c r="B57" s="25" t="n">
        <v>2.3</v>
      </c>
      <c r="C57" s="56" t="n">
        <v>0.0847650780902352</v>
      </c>
      <c r="D57" s="7" t="n">
        <v>0.895378151260504</v>
      </c>
      <c r="E57" s="7" t="n">
        <v>102.80777537797</v>
      </c>
      <c r="F57" s="7" t="n">
        <v>4.34782608695651</v>
      </c>
      <c r="G57" s="47"/>
      <c r="I57" s="25" t="n">
        <v>1</v>
      </c>
      <c r="J57" s="57" t="n">
        <v>5.11446153846154</v>
      </c>
      <c r="K57" s="57" t="n">
        <v>0.0401260006222952</v>
      </c>
    </row>
    <row r="58" customFormat="false" ht="14.4" hidden="false" customHeight="false" outlineLevel="0" collapsed="false">
      <c r="A58" s="25" t="n">
        <v>250</v>
      </c>
      <c r="B58" s="25" t="n">
        <v>2.8</v>
      </c>
      <c r="C58" s="56" t="n">
        <v>0.0972464916374529</v>
      </c>
      <c r="D58" s="7" t="n">
        <v>0.922857142857143</v>
      </c>
      <c r="E58" s="7" t="n">
        <v>151.187904967603</v>
      </c>
      <c r="F58" s="7" t="n">
        <v>3.57142857142856</v>
      </c>
      <c r="G58" s="47"/>
      <c r="I58" s="25" t="n">
        <v>1</v>
      </c>
      <c r="J58" s="57" t="n">
        <v>5.211</v>
      </c>
      <c r="K58" s="57" t="n">
        <v>0.039366979342921</v>
      </c>
    </row>
    <row r="59" customFormat="false" ht="14.4" hidden="false" customHeight="false" outlineLevel="0" collapsed="false">
      <c r="A59" s="25" t="n">
        <v>255</v>
      </c>
      <c r="B59" s="25" t="n">
        <v>3</v>
      </c>
      <c r="C59" s="56" t="n">
        <v>0.0838026992970897</v>
      </c>
      <c r="D59" s="7" t="n">
        <v>0.921875</v>
      </c>
      <c r="E59" s="7" t="n">
        <v>128.902316213494</v>
      </c>
      <c r="F59" s="7" t="n">
        <v>3.33333333333334</v>
      </c>
      <c r="G59" s="47"/>
      <c r="I59" s="25" t="n">
        <v>1</v>
      </c>
      <c r="J59" s="57" t="n">
        <v>5.30753846153846</v>
      </c>
      <c r="K59" s="57" t="n">
        <v>0.0386089659593646</v>
      </c>
    </row>
    <row r="60" customFormat="false" ht="14.4" hidden="false" customHeight="false" outlineLevel="0" collapsed="false">
      <c r="A60" s="25" t="n">
        <v>260</v>
      </c>
      <c r="B60" s="25" t="n">
        <v>2.9</v>
      </c>
      <c r="C60" s="56" t="n">
        <v>0.101018439218681</v>
      </c>
      <c r="D60" s="7" t="n">
        <v>0.93854748603352</v>
      </c>
      <c r="E60" s="7" t="n">
        <v>147.022587268994</v>
      </c>
      <c r="F60" s="7" t="n">
        <v>3.44827586206897</v>
      </c>
      <c r="G60" s="47"/>
      <c r="I60" s="25" t="n">
        <v>1</v>
      </c>
      <c r="J60" s="57" t="n">
        <v>5.40407692307692</v>
      </c>
      <c r="K60" s="57" t="n">
        <v>0.0378520210231454</v>
      </c>
    </row>
    <row r="61" customFormat="false" ht="14.4" hidden="false" customHeight="false" outlineLevel="0" collapsed="false">
      <c r="A61" s="25" t="n">
        <v>265</v>
      </c>
      <c r="B61" s="25" t="n">
        <v>2.4</v>
      </c>
      <c r="C61" s="56" t="n">
        <v>0.0928432067650301</v>
      </c>
      <c r="D61" s="7" t="n">
        <v>0.920454545454545</v>
      </c>
      <c r="E61" s="7" t="n">
        <v>108.75386199794</v>
      </c>
      <c r="F61" s="7" t="n">
        <v>4.16666666666667</v>
      </c>
      <c r="G61" s="47"/>
      <c r="I61" s="25" t="n">
        <v>1</v>
      </c>
      <c r="J61" s="57" t="n">
        <v>5.50061538461539</v>
      </c>
      <c r="K61" s="57" t="n">
        <v>0.037096209939046</v>
      </c>
    </row>
    <row r="62" customFormat="false" ht="14.4" hidden="false" customHeight="false" outlineLevel="0" collapsed="false">
      <c r="A62" s="25" t="n">
        <v>270</v>
      </c>
      <c r="B62" s="25" t="n">
        <v>2.5</v>
      </c>
      <c r="C62" s="56" t="n">
        <v>0.0822761347722218</v>
      </c>
      <c r="D62" s="7" t="n">
        <v>0.904580152671756</v>
      </c>
      <c r="E62" s="7" t="n">
        <v>107.377049180328</v>
      </c>
      <c r="F62" s="7" t="n">
        <v>4</v>
      </c>
      <c r="G62" s="47"/>
      <c r="I62" s="25" t="n">
        <v>1</v>
      </c>
      <c r="J62" s="57" t="n">
        <v>5.59715384615385</v>
      </c>
      <c r="K62" s="57" t="n">
        <v>0.0363416034506841</v>
      </c>
    </row>
    <row r="63" customFormat="false" ht="14.4" hidden="false" customHeight="false" outlineLevel="0" collapsed="false">
      <c r="A63" s="25" t="n">
        <v>275</v>
      </c>
      <c r="B63" s="25" t="n">
        <v>2.4</v>
      </c>
      <c r="C63" s="56" t="n">
        <v>0.072462311557789</v>
      </c>
      <c r="D63" s="7" t="n">
        <v>0.91283185840708</v>
      </c>
      <c r="E63" s="7" t="n">
        <v>90.4</v>
      </c>
      <c r="F63" s="7" t="n">
        <v>4.16666666666667</v>
      </c>
      <c r="G63" s="47"/>
      <c r="I63" s="25" t="n">
        <v>1</v>
      </c>
      <c r="J63" s="57" t="n">
        <v>5.69369230769231</v>
      </c>
      <c r="K63" s="57" t="n">
        <v>0.0355882781841386</v>
      </c>
    </row>
    <row r="64" customFormat="false" ht="14.4" hidden="false" customHeight="false" outlineLevel="0" collapsed="false">
      <c r="A64" s="25" t="n">
        <v>280</v>
      </c>
      <c r="B64" s="25" t="n">
        <v>2.4</v>
      </c>
      <c r="C64" s="56" t="n">
        <v>0.0871361885569982</v>
      </c>
      <c r="D64" s="7" t="n">
        <v>0.890079365079365</v>
      </c>
      <c r="E64" s="7" t="n">
        <v>102.335025380711</v>
      </c>
      <c r="F64" s="7" t="n">
        <v>4.16666666666667</v>
      </c>
      <c r="G64" s="47"/>
      <c r="I64" s="25" t="n">
        <v>1</v>
      </c>
      <c r="J64" s="57" t="n">
        <v>5.79023076923077</v>
      </c>
      <c r="K64" s="57" t="n">
        <v>0.0348363172576604</v>
      </c>
    </row>
    <row r="65" customFormat="false" ht="14.4" hidden="false" customHeight="false" outlineLevel="0" collapsed="false">
      <c r="A65" s="25" t="n">
        <v>285</v>
      </c>
      <c r="B65" s="25" t="n">
        <v>3.2</v>
      </c>
      <c r="C65" s="56" t="n">
        <v>0.108760234035911</v>
      </c>
      <c r="D65" s="7" t="n">
        <v>0.910480349344978</v>
      </c>
      <c r="E65" s="7" t="n">
        <v>183.567134268537</v>
      </c>
      <c r="F65" s="7" t="n">
        <v>1.56250000000001</v>
      </c>
      <c r="G65" s="47"/>
      <c r="I65" s="25" t="n">
        <v>1</v>
      </c>
      <c r="J65" s="57" t="n">
        <v>5.88676923076923</v>
      </c>
      <c r="K65" s="57" t="n">
        <v>0.0340858109667492</v>
      </c>
    </row>
    <row r="66" customFormat="false" ht="14.4" hidden="false" customHeight="false" outlineLevel="0" collapsed="false">
      <c r="A66" s="25" t="n">
        <v>290</v>
      </c>
      <c r="B66" s="25" t="n">
        <v>5</v>
      </c>
      <c r="C66" s="56" t="n">
        <v>0.148018641768072</v>
      </c>
      <c r="D66" s="7" t="n">
        <v>0.929597701149425</v>
      </c>
      <c r="E66" s="7" t="n">
        <v>297.118463180363</v>
      </c>
      <c r="F66" s="7" t="n">
        <v>3.00000000000001</v>
      </c>
      <c r="G66" s="44"/>
      <c r="I66" s="25" t="n">
        <v>5</v>
      </c>
      <c r="J66" s="57" t="n">
        <v>5.98330769230769</v>
      </c>
      <c r="K66" s="57" t="n">
        <v>0.0333368575553458</v>
      </c>
    </row>
    <row r="67" customFormat="false" ht="14.4" hidden="false" customHeight="false" outlineLevel="0" collapsed="false">
      <c r="A67" s="25" t="n">
        <v>295</v>
      </c>
      <c r="B67" s="25" t="n">
        <v>3</v>
      </c>
      <c r="C67" s="56" t="n">
        <v>0.0854220751289175</v>
      </c>
      <c r="D67" s="7" t="n">
        <v>0.882352941176471</v>
      </c>
      <c r="E67" s="7" t="n">
        <v>136.958710976838</v>
      </c>
      <c r="F67" s="7" t="n">
        <v>0.999999999999993</v>
      </c>
      <c r="G67" s="47"/>
      <c r="I67" s="25" t="n">
        <v>1</v>
      </c>
      <c r="J67" s="57" t="n">
        <v>6.07984615384615</v>
      </c>
      <c r="K67" s="57" t="n">
        <v>0.0325895640856048</v>
      </c>
    </row>
    <row r="68" customFormat="false" ht="14.4" hidden="false" customHeight="false" outlineLevel="0" collapsed="false">
      <c r="A68" s="25" t="n">
        <v>300</v>
      </c>
      <c r="B68" s="25" t="n">
        <v>2.9</v>
      </c>
      <c r="C68" s="56" t="n">
        <v>0.0996351769635665</v>
      </c>
      <c r="D68" s="7" t="n">
        <v>0.93491124260355</v>
      </c>
      <c r="E68" s="7" t="n">
        <v>145.846817691478</v>
      </c>
      <c r="F68" s="7" t="n">
        <v>3.44827586206897</v>
      </c>
      <c r="G68" s="47"/>
      <c r="I68" s="25" t="n">
        <v>1</v>
      </c>
      <c r="J68" s="57" t="n">
        <v>6.17638461538462</v>
      </c>
      <c r="K68" s="57" t="n">
        <v>0.0318440474207336</v>
      </c>
    </row>
    <row r="69" customFormat="false" ht="14.4" hidden="false" customHeight="false" outlineLevel="0" collapsed="false">
      <c r="A69" s="25" t="n">
        <v>305</v>
      </c>
      <c r="B69" s="25" t="n">
        <v>2.8</v>
      </c>
      <c r="C69" s="56" t="n">
        <v>0.0929841727891382</v>
      </c>
      <c r="D69" s="7" t="n">
        <v>0.930921052631579</v>
      </c>
      <c r="E69" s="7" t="n">
        <v>133.773377337734</v>
      </c>
      <c r="F69" s="7" t="n">
        <v>3.57142857142856</v>
      </c>
      <c r="G69" s="47"/>
      <c r="I69" s="25" t="n">
        <v>1</v>
      </c>
      <c r="J69" s="57" t="n">
        <v>6.27292307692308</v>
      </c>
      <c r="K69" s="57" t="n">
        <v>0.0311004353377566</v>
      </c>
    </row>
    <row r="70" customFormat="false" ht="14.4" hidden="false" customHeight="false" outlineLevel="0" collapsed="false">
      <c r="A70" s="25" t="n">
        <v>310</v>
      </c>
      <c r="B70" s="25" t="n">
        <v>3</v>
      </c>
      <c r="C70" s="56" t="n">
        <v>0.0900530690837365</v>
      </c>
      <c r="D70" s="7" t="n">
        <v>0.937908496732026</v>
      </c>
      <c r="E70" s="7" t="n">
        <v>142.990654205608</v>
      </c>
      <c r="F70" s="7" t="n">
        <v>3.33333333333334</v>
      </c>
      <c r="G70" s="47"/>
      <c r="I70" s="25" t="n">
        <v>1</v>
      </c>
      <c r="J70" s="57" t="n">
        <v>6.36946153846154</v>
      </c>
      <c r="K70" s="57" t="n">
        <v>0.030358867789855</v>
      </c>
    </row>
    <row r="71" customFormat="false" ht="14.4" hidden="false" customHeight="false" outlineLevel="0" collapsed="false">
      <c r="A71" s="25" t="n">
        <v>315</v>
      </c>
      <c r="B71" s="25" t="n">
        <v>3.2</v>
      </c>
      <c r="C71" s="56" t="n">
        <v>0.0834426172432602</v>
      </c>
      <c r="D71" s="7" t="n">
        <v>0.938650306748466</v>
      </c>
      <c r="E71" s="7" t="n">
        <v>150.577367205543</v>
      </c>
      <c r="F71" s="7" t="n">
        <v>3.125</v>
      </c>
      <c r="G71" s="47"/>
      <c r="I71" s="25" t="n">
        <v>1</v>
      </c>
      <c r="J71" s="57" t="n">
        <v>6.466</v>
      </c>
      <c r="K71" s="57" t="n">
        <v>0.0296194983412225</v>
      </c>
    </row>
    <row r="72" customFormat="false" ht="14.4" hidden="false" customHeight="false" outlineLevel="0" collapsed="false">
      <c r="A72" s="25" t="n">
        <v>320</v>
      </c>
      <c r="B72" s="25" t="n">
        <v>2.6</v>
      </c>
      <c r="C72" s="56" t="n">
        <v>0.0969838250332626</v>
      </c>
      <c r="D72" s="7" t="n">
        <v>0.913333333333333</v>
      </c>
      <c r="E72" s="7" t="n">
        <v>131.291028446389</v>
      </c>
      <c r="F72" s="7" t="n">
        <v>3.84615384615385</v>
      </c>
      <c r="G72" s="47"/>
      <c r="I72" s="25" t="n">
        <v>1</v>
      </c>
      <c r="J72" s="57" t="n">
        <v>6.56253846153846</v>
      </c>
      <c r="K72" s="57" t="n">
        <v>0.0288824958012518</v>
      </c>
    </row>
    <row r="73" customFormat="false" ht="14.4" hidden="false" customHeight="false" outlineLevel="0" collapsed="false">
      <c r="A73" s="25" t="n">
        <v>325</v>
      </c>
      <c r="B73" s="25" t="n">
        <v>2.5</v>
      </c>
      <c r="C73" s="56" t="n">
        <v>0.0884239793069657</v>
      </c>
      <c r="D73" s="7" t="n">
        <v>0.924603174603175</v>
      </c>
      <c r="E73" s="7" t="n">
        <v>114.285714285714</v>
      </c>
      <c r="F73" s="7" t="n">
        <v>4</v>
      </c>
      <c r="G73" s="47"/>
      <c r="I73" s="25" t="n">
        <v>1</v>
      </c>
      <c r="J73" s="57" t="n">
        <v>6.65907692307692</v>
      </c>
      <c r="K73" s="57" t="n">
        <v>0.028148046089433</v>
      </c>
    </row>
    <row r="74" customFormat="false" ht="14.4" hidden="false" customHeight="false" outlineLevel="0" collapsed="false">
      <c r="A74" s="25" t="n">
        <v>330</v>
      </c>
      <c r="B74" s="25" t="n">
        <v>2.5</v>
      </c>
      <c r="C74" s="56" t="n">
        <v>0.0800706830857584</v>
      </c>
      <c r="D74" s="7" t="n">
        <v>0.863934426229508</v>
      </c>
      <c r="E74" s="7" t="n">
        <v>107.252747252747</v>
      </c>
      <c r="F74" s="7" t="n">
        <v>4</v>
      </c>
      <c r="G74" s="47"/>
      <c r="I74" s="25" t="n">
        <v>1</v>
      </c>
      <c r="J74" s="57" t="n">
        <v>6.75561538461539</v>
      </c>
      <c r="K74" s="57" t="n">
        <v>0.0274163543677167</v>
      </c>
    </row>
    <row r="75" customFormat="false" ht="14.4" hidden="false" customHeight="false" outlineLevel="0" collapsed="false">
      <c r="A75" s="25" t="n">
        <v>335</v>
      </c>
      <c r="B75" s="25" t="n">
        <v>2.4</v>
      </c>
      <c r="C75" s="56" t="n">
        <v>0.0670737974046768</v>
      </c>
      <c r="D75" s="7" t="n">
        <v>0.905882352941176</v>
      </c>
      <c r="E75" s="7" t="n">
        <v>87.8363832077503</v>
      </c>
      <c r="F75" s="7" t="n">
        <v>4.16666666666667</v>
      </c>
      <c r="G75" s="47"/>
      <c r="I75" s="25" t="n">
        <v>1</v>
      </c>
      <c r="J75" s="57" t="n">
        <v>6.85215384615385</v>
      </c>
      <c r="K75" s="57" t="n">
        <v>0.0266876474834232</v>
      </c>
    </row>
    <row r="76" customFormat="false" ht="14.4" hidden="false" customHeight="false" outlineLevel="0" collapsed="false">
      <c r="A76" s="25" t="n">
        <v>340</v>
      </c>
      <c r="B76" s="25" t="n">
        <v>2.6</v>
      </c>
      <c r="C76" s="56" t="n">
        <v>0.093567508957713</v>
      </c>
      <c r="D76" s="7" t="n">
        <v>0.903571428571429</v>
      </c>
      <c r="E76" s="7" t="n">
        <v>122.672508214677</v>
      </c>
      <c r="F76" s="7" t="n">
        <v>3.84615384615385</v>
      </c>
      <c r="G76" s="47"/>
      <c r="I76" s="25" t="n">
        <v>1</v>
      </c>
      <c r="J76" s="57" t="n">
        <v>6.94869230769231</v>
      </c>
      <c r="K76" s="57" t="n">
        <v>0.0259621767731939</v>
      </c>
    </row>
    <row r="77" customFormat="false" ht="14.4" hidden="false" customHeight="false" outlineLevel="0" collapsed="false">
      <c r="A77" s="25" t="n">
        <v>345</v>
      </c>
      <c r="B77" s="25" t="n">
        <v>2.3</v>
      </c>
      <c r="C77" s="56" t="n">
        <v>0.0809572725505983</v>
      </c>
      <c r="D77" s="7" t="n">
        <v>0.886936936936937</v>
      </c>
      <c r="E77" s="7" t="n">
        <v>98.121546961326</v>
      </c>
      <c r="F77" s="7" t="n">
        <v>2.17391304347825</v>
      </c>
      <c r="G77" s="47"/>
      <c r="I77" s="25" t="n">
        <v>1</v>
      </c>
      <c r="J77" s="57" t="n">
        <v>7.04523076923077</v>
      </c>
      <c r="K77" s="57" t="n">
        <v>0.0252402212871746</v>
      </c>
    </row>
    <row r="78" customFormat="false" ht="14.4" hidden="false" customHeight="false" outlineLevel="0" collapsed="false">
      <c r="A78" s="25" t="n">
        <v>350</v>
      </c>
      <c r="B78" s="25" t="n">
        <v>2.2</v>
      </c>
      <c r="C78" s="56" t="n">
        <v>0.0757300013581421</v>
      </c>
      <c r="D78" s="7" t="n">
        <v>0.879166666666667</v>
      </c>
      <c r="E78" s="7" t="n">
        <v>93.4054054054054</v>
      </c>
      <c r="F78" s="7" t="n">
        <v>2.27272727272728</v>
      </c>
      <c r="G78" s="47"/>
      <c r="I78" s="25" t="n">
        <v>1</v>
      </c>
      <c r="J78" s="57" t="n">
        <v>7.14176923076923</v>
      </c>
      <c r="K78" s="57" t="n">
        <v>0.0245220915027324</v>
      </c>
    </row>
    <row r="79" customFormat="false" ht="14.4" hidden="false" customHeight="false" outlineLevel="0" collapsed="false">
      <c r="A79" s="25" t="n">
        <v>355</v>
      </c>
      <c r="B79" s="25" t="n">
        <v>2.7</v>
      </c>
      <c r="C79" s="56" t="n">
        <v>0.079446910578812</v>
      </c>
      <c r="D79" s="7" t="n">
        <v>0.907407407407407</v>
      </c>
      <c r="E79" s="7" t="n">
        <v>116.630669546436</v>
      </c>
      <c r="F79" s="7" t="n">
        <v>3.70370370370371</v>
      </c>
      <c r="G79" s="47"/>
      <c r="I79" s="25" t="n">
        <v>1</v>
      </c>
      <c r="J79" s="57" t="n">
        <v>7.23830769230769</v>
      </c>
      <c r="K79" s="57" t="n">
        <v>0.0238081336087288</v>
      </c>
    </row>
    <row r="80" customFormat="false" ht="14.4" hidden="false" customHeight="false" outlineLevel="0" collapsed="false">
      <c r="A80" s="25" t="n">
        <v>360</v>
      </c>
      <c r="B80" s="25" t="n">
        <v>2.8</v>
      </c>
      <c r="C80" s="56" t="n">
        <v>0.0982208338992259</v>
      </c>
      <c r="D80" s="7" t="n">
        <v>0.929012345679012</v>
      </c>
      <c r="E80" s="7" t="n">
        <v>140.108108108108</v>
      </c>
      <c r="F80" s="7" t="n">
        <v>3.57142857142856</v>
      </c>
      <c r="G80" s="47"/>
      <c r="I80" s="25" t="n">
        <v>1</v>
      </c>
      <c r="J80" s="57" t="n">
        <v>7.33484615384615</v>
      </c>
      <c r="K80" s="57" t="n">
        <v>0.0230987344548062</v>
      </c>
    </row>
    <row r="81" customFormat="false" ht="14.4" hidden="false" customHeight="false" outlineLevel="0" collapsed="false">
      <c r="A81" s="25" t="n">
        <v>365</v>
      </c>
      <c r="B81" s="25" t="n">
        <v>2.7</v>
      </c>
      <c r="C81" s="56" t="n">
        <v>0.0913261961983832</v>
      </c>
      <c r="D81" s="7" t="n">
        <v>0.907284768211921</v>
      </c>
      <c r="E81" s="7" t="n">
        <v>131.304347826087</v>
      </c>
      <c r="F81" s="7" t="n">
        <v>3.70370370370371</v>
      </c>
      <c r="G81" s="47"/>
      <c r="I81" s="25" t="n">
        <v>1</v>
      </c>
      <c r="J81" s="57" t="n">
        <v>7.43138461538462</v>
      </c>
      <c r="K81" s="57" t="n">
        <v>0.0223943272753633</v>
      </c>
    </row>
    <row r="82" customFormat="false" ht="14.4" hidden="false" customHeight="false" outlineLevel="0" collapsed="false">
      <c r="A82" s="25" t="n">
        <v>370</v>
      </c>
      <c r="B82" s="25" t="n">
        <v>2.7</v>
      </c>
      <c r="C82" s="56" t="n">
        <v>0.0835405500522128</v>
      </c>
      <c r="D82" s="7" t="n">
        <v>0.919847328244275</v>
      </c>
      <c r="E82" s="7" t="n">
        <v>120.321469575201</v>
      </c>
      <c r="F82" s="7" t="n">
        <v>3.70370370370371</v>
      </c>
      <c r="G82" s="47"/>
      <c r="I82" s="25" t="n">
        <v>1</v>
      </c>
      <c r="J82" s="57" t="n">
        <v>7.52792307692308</v>
      </c>
      <c r="K82" s="57" t="n">
        <v>0.0216953983148127</v>
      </c>
    </row>
    <row r="83" customFormat="false" ht="14.4" hidden="false" customHeight="false" outlineLevel="0" collapsed="false">
      <c r="A83" s="25" t="n">
        <v>375</v>
      </c>
      <c r="B83" s="25" t="n">
        <v>2.6</v>
      </c>
      <c r="C83" s="56" t="n">
        <v>0.0722187131430233</v>
      </c>
      <c r="D83" s="7" t="n">
        <v>0.900434782608695</v>
      </c>
      <c r="E83" s="7" t="n">
        <v>102.335928809789</v>
      </c>
      <c r="F83" s="7" t="n">
        <v>3.84615384615385</v>
      </c>
      <c r="G83" s="47"/>
      <c r="I83" s="25" t="n">
        <v>1</v>
      </c>
      <c r="J83" s="57" t="n">
        <v>7.62446153846154</v>
      </c>
      <c r="K83" s="57" t="n">
        <v>0.0210024944990004</v>
      </c>
    </row>
    <row r="84" customFormat="false" ht="14.4" hidden="false" customHeight="false" outlineLevel="0" collapsed="false">
      <c r="A84" s="25" t="n">
        <v>380</v>
      </c>
      <c r="B84" s="25" t="n">
        <v>3.1</v>
      </c>
      <c r="C84" s="56" t="n">
        <v>0.103807016944131</v>
      </c>
      <c r="D84" s="7" t="n">
        <v>1.00285714285714</v>
      </c>
      <c r="E84" s="7" t="n">
        <v>158.730158730159</v>
      </c>
      <c r="F84" s="7" t="n">
        <v>3.22580645161291</v>
      </c>
      <c r="G84" s="47"/>
      <c r="I84" s="25" t="n">
        <v>1</v>
      </c>
      <c r="J84" s="57" t="n">
        <v>7.721</v>
      </c>
      <c r="K84" s="57" t="n">
        <v>0.0203162323166124</v>
      </c>
    </row>
    <row r="85" customFormat="false" ht="14.4" hidden="false" customHeight="false" outlineLevel="0" collapsed="false">
      <c r="A85" s="25" t="n">
        <v>385</v>
      </c>
      <c r="B85" s="25" t="n">
        <v>3</v>
      </c>
      <c r="C85" s="56" t="n">
        <v>0.102094181313809</v>
      </c>
      <c r="D85" s="7" t="n">
        <v>1</v>
      </c>
      <c r="E85" s="7" t="n">
        <v>165.610859728507</v>
      </c>
      <c r="F85" s="7" t="n">
        <v>3.33333333333334</v>
      </c>
      <c r="G85" s="47"/>
      <c r="I85" s="25" t="n">
        <v>1</v>
      </c>
      <c r="J85" s="57" t="n">
        <v>7.81753846153846</v>
      </c>
      <c r="K85" s="57" t="n">
        <v>0.0196373080926195</v>
      </c>
    </row>
    <row r="86" customFormat="false" ht="14.4" hidden="false" customHeight="false" outlineLevel="0" collapsed="false">
      <c r="A86" s="25" t="n">
        <v>390</v>
      </c>
      <c r="B86" s="25" t="n">
        <v>3.4</v>
      </c>
      <c r="C86" s="56" t="n">
        <v>0.097069564548301</v>
      </c>
      <c r="D86" s="7" t="n">
        <v>1.00271739130435</v>
      </c>
      <c r="E86" s="7" t="n">
        <v>173.380447585395</v>
      </c>
      <c r="F86" s="7" t="n">
        <v>2.94117647058824</v>
      </c>
      <c r="G86" s="47"/>
      <c r="I86" s="25" t="n">
        <v>1</v>
      </c>
      <c r="J86" s="57" t="n">
        <v>7.91407692307692</v>
      </c>
      <c r="K86" s="57" t="n">
        <v>0.0189665098509509</v>
      </c>
    </row>
    <row r="87" customFormat="false" ht="14.4" hidden="false" customHeight="false" outlineLevel="0" collapsed="false">
      <c r="A87" s="25" t="n">
        <v>395</v>
      </c>
      <c r="B87" s="25" t="n">
        <v>2.9</v>
      </c>
      <c r="C87" s="56" t="n">
        <v>0.0774267608438463</v>
      </c>
      <c r="D87" s="7" t="n">
        <v>1</v>
      </c>
      <c r="E87" s="7" t="n">
        <v>127.738927738928</v>
      </c>
      <c r="F87" s="7" t="n">
        <v>5.17241379310345</v>
      </c>
      <c r="G87" s="47"/>
      <c r="I87" s="25" t="n">
        <v>1</v>
      </c>
      <c r="J87" s="57" t="n">
        <v>8.01061538461538</v>
      </c>
      <c r="K87" s="57" t="n">
        <v>0.0183047309717417</v>
      </c>
    </row>
    <row r="88" customFormat="false" ht="14.4" hidden="false" customHeight="false" outlineLevel="0" collapsed="false">
      <c r="A88" s="25" t="n">
        <v>400</v>
      </c>
      <c r="B88" s="25" t="n">
        <v>3.6</v>
      </c>
      <c r="C88" s="56" t="n">
        <v>0.1236580974838</v>
      </c>
      <c r="D88" s="7" t="n">
        <v>0.991341991341991</v>
      </c>
      <c r="E88" s="7" t="n">
        <v>222.91917973462</v>
      </c>
      <c r="F88" s="7" t="n">
        <v>5.55555555555556</v>
      </c>
      <c r="G88" s="47"/>
      <c r="I88" s="25" t="n">
        <v>1</v>
      </c>
      <c r="J88" s="57" t="n">
        <v>8.10715384615385</v>
      </c>
      <c r="K88" s="57" t="n">
        <v>0.0176529858434579</v>
      </c>
    </row>
    <row r="89" customFormat="false" ht="14.4" hidden="false" customHeight="false" outlineLevel="0" collapsed="false">
      <c r="A89" s="25" t="n">
        <v>405</v>
      </c>
      <c r="B89" s="25" t="n">
        <v>3.7</v>
      </c>
      <c r="C89" s="56" t="n">
        <v>0.123957149714716</v>
      </c>
      <c r="D89" s="7" t="n">
        <v>0.989082969432314</v>
      </c>
      <c r="E89" s="7" t="n">
        <v>221.523579201935</v>
      </c>
      <c r="F89" s="7" t="n">
        <v>2.7027027027027</v>
      </c>
      <c r="G89" s="47"/>
      <c r="I89" s="25" t="n">
        <v>1</v>
      </c>
      <c r="J89" s="57" t="n">
        <v>8.20369230769231</v>
      </c>
      <c r="K89" s="57" t="n">
        <v>0.0170124276824525</v>
      </c>
    </row>
    <row r="90" customFormat="false" ht="14.4" hidden="false" customHeight="false" outlineLevel="0" collapsed="false">
      <c r="A90" s="25" t="n">
        <v>410</v>
      </c>
      <c r="B90" s="25" t="n">
        <v>3.2</v>
      </c>
      <c r="C90" s="56" t="n">
        <v>0.0926132368326273</v>
      </c>
      <c r="D90" s="7" t="n">
        <v>1.00271739130435</v>
      </c>
      <c r="E90" s="7" t="n">
        <v>167.463026166098</v>
      </c>
      <c r="F90" s="7" t="n">
        <v>3.125</v>
      </c>
      <c r="G90" s="47"/>
      <c r="I90" s="25" t="n">
        <v>1</v>
      </c>
      <c r="J90" s="57" t="n">
        <v>8.30023076923077</v>
      </c>
      <c r="K90" s="57" t="n">
        <v>0.0163843686278078</v>
      </c>
    </row>
    <row r="91" customFormat="false" ht="14.4" hidden="false" customHeight="false" outlineLevel="0" collapsed="false">
      <c r="A91" s="25" t="n">
        <v>415</v>
      </c>
      <c r="B91" s="25" t="n">
        <v>3.7</v>
      </c>
      <c r="C91" s="56" t="n">
        <v>0.0965955784283347</v>
      </c>
      <c r="D91" s="7" t="n">
        <v>1</v>
      </c>
      <c r="E91" s="7" t="n">
        <v>174.798927613941</v>
      </c>
      <c r="F91" s="7" t="n">
        <v>5.40540540540541</v>
      </c>
      <c r="G91" s="47"/>
      <c r="I91" s="25" t="n">
        <v>1</v>
      </c>
      <c r="J91" s="57" t="n">
        <v>8.39676923076923</v>
      </c>
      <c r="K91" s="57" t="n">
        <v>0.0157703020970739</v>
      </c>
    </row>
    <row r="92" customFormat="false" ht="14.4" hidden="false" customHeight="false" outlineLevel="0" collapsed="false">
      <c r="A92" s="25" t="n">
        <v>420</v>
      </c>
      <c r="B92" s="25" t="n">
        <v>3.3</v>
      </c>
      <c r="C92" s="56" t="n">
        <v>0.121565913399332</v>
      </c>
      <c r="D92" s="7" t="n">
        <v>0.948598130841122</v>
      </c>
      <c r="E92" s="7" t="n">
        <v>205.02994011976</v>
      </c>
      <c r="F92" s="7" t="n">
        <v>1.51515151515151</v>
      </c>
      <c r="G92" s="47"/>
      <c r="I92" s="25" t="n">
        <v>1</v>
      </c>
      <c r="J92" s="57" t="n">
        <v>8.49330769230769</v>
      </c>
      <c r="K92" s="57" t="n">
        <v>0.0151719271799571</v>
      </c>
    </row>
    <row r="93" customFormat="false" ht="14.4" hidden="false" customHeight="false" outlineLevel="0" collapsed="false">
      <c r="A93" s="25" t="n">
        <v>425</v>
      </c>
      <c r="B93" s="25" t="n">
        <v>3.3</v>
      </c>
      <c r="C93" s="56" t="n">
        <v>0.108440462015566</v>
      </c>
      <c r="D93" s="7" t="n">
        <v>0.938271604938272</v>
      </c>
      <c r="E93" s="7" t="n">
        <v>173.493975903614</v>
      </c>
      <c r="F93" s="7" t="n">
        <v>1.51515151515151</v>
      </c>
      <c r="G93" s="47"/>
      <c r="I93" s="25" t="n">
        <v>1</v>
      </c>
      <c r="J93" s="57" t="n">
        <v>8.58984615384615</v>
      </c>
      <c r="K93" s="57" t="n">
        <v>0.0145911745138879</v>
      </c>
    </row>
    <row r="94" customFormat="false" ht="14.4" hidden="false" customHeight="false" outlineLevel="0" collapsed="false">
      <c r="A94" s="25" t="n">
        <v>430</v>
      </c>
      <c r="B94" s="25" t="n">
        <v>3.9</v>
      </c>
      <c r="C94" s="56" t="n">
        <v>0.110594236657842</v>
      </c>
      <c r="D94" s="7" t="n">
        <v>0.948529411764706</v>
      </c>
      <c r="E94" s="7" t="n">
        <v>224.484181568088</v>
      </c>
      <c r="F94" s="7" t="n">
        <v>2.56410256410257</v>
      </c>
      <c r="G94" s="47"/>
      <c r="I94" s="25" t="n">
        <v>1</v>
      </c>
      <c r="J94" s="57" t="n">
        <v>8.68638461538462</v>
      </c>
      <c r="K94" s="57" t="n">
        <v>0.0140302325802322</v>
      </c>
    </row>
    <row r="95" customFormat="false" ht="14.4" hidden="false" customHeight="false" outlineLevel="0" collapsed="false">
      <c r="A95" s="25" t="n">
        <v>435</v>
      </c>
      <c r="B95" s="25" t="n">
        <v>3.5</v>
      </c>
      <c r="C95" s="56" t="n">
        <v>0.0984024600615015</v>
      </c>
      <c r="D95" s="7" t="n">
        <v>0.944444444444444</v>
      </c>
      <c r="E95" s="7" t="n">
        <v>161.194029850746</v>
      </c>
      <c r="F95" s="7" t="n">
        <v>2.85714285714286</v>
      </c>
      <c r="G95" s="47"/>
      <c r="I95" s="25" t="n">
        <v>1</v>
      </c>
      <c r="J95" s="57" t="n">
        <v>8.78292307692308</v>
      </c>
      <c r="K95" s="57" t="n">
        <v>0.0134915726301996</v>
      </c>
    </row>
    <row r="96" customFormat="false" ht="14.4" hidden="false" customHeight="false" outlineLevel="0" collapsed="false">
      <c r="A96" s="25" t="n">
        <v>440</v>
      </c>
      <c r="B96" s="25" t="n">
        <v>2.7</v>
      </c>
      <c r="C96" s="56" t="n">
        <v>0.102953793357029</v>
      </c>
      <c r="D96" s="7" t="n">
        <v>0.921359223300971</v>
      </c>
      <c r="E96" s="7" t="n">
        <v>133.983739837398</v>
      </c>
      <c r="F96" s="7" t="n">
        <v>3.70370370370371</v>
      </c>
      <c r="G96" s="47"/>
      <c r="I96" s="25" t="n">
        <v>1</v>
      </c>
      <c r="J96" s="57" t="n">
        <v>8.87946153846154</v>
      </c>
      <c r="K96" s="57" t="n">
        <v>0.0129779694496619</v>
      </c>
    </row>
    <row r="97" customFormat="false" ht="14.4" hidden="false" customHeight="false" outlineLevel="0" collapsed="false">
      <c r="A97" s="25" t="n">
        <v>445</v>
      </c>
      <c r="B97" s="25" t="n">
        <v>4.4</v>
      </c>
      <c r="C97" s="56" t="n">
        <v>0.139689839109446</v>
      </c>
      <c r="D97" s="7" t="n">
        <v>0.932119205298013</v>
      </c>
      <c r="E97" s="7" t="n">
        <v>297.170971709717</v>
      </c>
      <c r="F97" s="7" t="n">
        <v>4.54545454545455</v>
      </c>
      <c r="G97" s="47"/>
      <c r="I97" s="25" t="n">
        <v>1</v>
      </c>
      <c r="J97" s="57" t="n">
        <v>8.976</v>
      </c>
      <c r="K97" s="57" t="n">
        <v>0.0124925138885906</v>
      </c>
    </row>
    <row r="98" customFormat="false" ht="14.4" hidden="false" customHeight="false" outlineLevel="0" collapsed="false">
      <c r="A98" s="25" t="n">
        <v>450</v>
      </c>
      <c r="B98" s="25" t="n">
        <v>34</v>
      </c>
      <c r="C98" s="56" t="n">
        <v>0.80824622455246</v>
      </c>
      <c r="D98" s="7" t="n">
        <v>0.977064220183486</v>
      </c>
      <c r="E98" s="7" t="n">
        <v>2291.72141918528</v>
      </c>
      <c r="F98" s="7" t="n">
        <v>6.1764705882353</v>
      </c>
      <c r="G98" s="44"/>
      <c r="H98" s="58"/>
      <c r="I98" s="25" t="n">
        <v>5</v>
      </c>
      <c r="J98" s="57" t="n">
        <v>9.07253846153846</v>
      </c>
      <c r="K98" s="57" t="n">
        <v>0.0120386115767876</v>
      </c>
    </row>
    <row r="99" customFormat="false" ht="14.4" hidden="false" customHeight="false" outlineLevel="0" collapsed="false">
      <c r="A99" s="25" t="n">
        <v>455</v>
      </c>
      <c r="B99" s="25" t="n">
        <v>21.5</v>
      </c>
      <c r="C99" s="56" t="n">
        <v>0.491149213403702</v>
      </c>
      <c r="D99" s="7" t="n">
        <v>0.971014492753623</v>
      </c>
      <c r="E99" s="7" t="n">
        <v>1386.93467336683</v>
      </c>
      <c r="F99" s="7" t="n">
        <v>5.11627906976745</v>
      </c>
      <c r="G99" s="44"/>
      <c r="H99" s="58"/>
      <c r="I99" s="25" t="n">
        <v>5</v>
      </c>
      <c r="J99" s="57" t="n">
        <v>9.16907692307692</v>
      </c>
      <c r="K99" s="57" t="n">
        <v>0.0116199607295707</v>
      </c>
    </row>
    <row r="100" customFormat="false" ht="14.4" hidden="false" customHeight="false" outlineLevel="0" collapsed="false">
      <c r="A100" s="25" t="n">
        <v>460</v>
      </c>
      <c r="B100" s="25" t="n">
        <v>33.2</v>
      </c>
      <c r="C100" s="56" t="n">
        <v>0.892894223182026</v>
      </c>
      <c r="D100" s="7" t="n">
        <v>0.99581589958159</v>
      </c>
      <c r="E100" s="7" t="n">
        <v>2633.608815427</v>
      </c>
      <c r="F100" s="7" t="n">
        <v>6.02409638554218</v>
      </c>
      <c r="G100" s="44"/>
      <c r="H100" s="58"/>
      <c r="I100" s="25" t="n">
        <v>5</v>
      </c>
      <c r="J100" s="57" t="n">
        <v>9.26561538461539</v>
      </c>
      <c r="K100" s="57" t="n">
        <v>0.0112405008445635</v>
      </c>
    </row>
    <row r="101" customFormat="false" ht="14.4" hidden="false" customHeight="false" outlineLevel="0" collapsed="false">
      <c r="A101" s="25" t="n">
        <v>465</v>
      </c>
      <c r="B101" s="25" t="n">
        <v>14.1</v>
      </c>
      <c r="C101" s="56" t="n">
        <v>0.387381652196291</v>
      </c>
      <c r="D101" s="7" t="n">
        <v>0.989108910891089</v>
      </c>
      <c r="E101" s="7" t="n">
        <v>1088.94878706199</v>
      </c>
      <c r="F101" s="7" t="n">
        <v>4.96453900709219</v>
      </c>
      <c r="G101" s="49"/>
      <c r="H101" s="58"/>
      <c r="I101" s="25" t="n">
        <v>4</v>
      </c>
      <c r="J101" s="57" t="n">
        <v>9.36215384615385</v>
      </c>
      <c r="K101" s="57" t="n">
        <v>0.0109043241118541</v>
      </c>
    </row>
    <row r="102" customFormat="false" ht="14.4" hidden="false" customHeight="false" outlineLevel="0" collapsed="false">
      <c r="A102" s="25" t="n">
        <v>470</v>
      </c>
      <c r="B102" s="25" t="n">
        <v>21.7</v>
      </c>
      <c r="C102" s="56" t="n">
        <v>0.539857042710292</v>
      </c>
      <c r="D102" s="7" t="n">
        <v>0.99079754601227</v>
      </c>
      <c r="E102" s="7" t="n">
        <v>1700.13037809648</v>
      </c>
      <c r="F102" s="7" t="n">
        <v>4.14746543778801</v>
      </c>
      <c r="G102" s="49"/>
      <c r="H102" s="58"/>
      <c r="I102" s="25" t="n">
        <v>4</v>
      </c>
      <c r="J102" s="57" t="n">
        <v>9.45869230769231</v>
      </c>
      <c r="K102" s="57" t="n">
        <v>0.0106155434460963</v>
      </c>
    </row>
    <row r="103" customFormat="false" ht="14.4" hidden="false" customHeight="false" outlineLevel="0" collapsed="false">
      <c r="A103" s="25" t="n">
        <v>475</v>
      </c>
      <c r="B103" s="25" t="n">
        <v>14.7</v>
      </c>
      <c r="C103" s="56" t="n">
        <v>0.341526047878823</v>
      </c>
      <c r="D103" s="7" t="n">
        <v>0.98432760364004</v>
      </c>
      <c r="E103" s="7" t="n">
        <v>1026.19974059663</v>
      </c>
      <c r="F103" s="7" t="n">
        <v>5.44217687074829</v>
      </c>
      <c r="G103" s="49"/>
      <c r="H103" s="58"/>
      <c r="I103" s="25" t="n">
        <v>4</v>
      </c>
      <c r="J103" s="57" t="n">
        <v>9.55523076923077</v>
      </c>
      <c r="K103" s="57" t="n">
        <v>0.0103781161197695</v>
      </c>
    </row>
    <row r="104" customFormat="false" ht="14.4" hidden="false" customHeight="false" outlineLevel="0" collapsed="false">
      <c r="A104" s="25" t="n">
        <v>480</v>
      </c>
      <c r="B104" s="25" t="n">
        <v>62.3</v>
      </c>
      <c r="C104" s="56" t="n">
        <v>1.63671655721407</v>
      </c>
      <c r="D104" s="7" t="n">
        <v>0.973469387755102</v>
      </c>
      <c r="E104" s="7" t="n">
        <v>5275.90847913863</v>
      </c>
      <c r="F104" s="7" t="n">
        <v>6.26003210272873</v>
      </c>
      <c r="G104" s="44"/>
      <c r="H104" s="58"/>
      <c r="I104" s="25" t="n">
        <v>5</v>
      </c>
      <c r="J104" s="57" t="n">
        <v>9.65176923076923</v>
      </c>
      <c r="K104" s="57" t="n">
        <v>0.0101956303853536</v>
      </c>
    </row>
    <row r="105" customFormat="false" ht="14.4" hidden="false" customHeight="false" outlineLevel="0" collapsed="false">
      <c r="A105" s="25" t="n">
        <v>485</v>
      </c>
      <c r="B105" s="25" t="n">
        <v>37</v>
      </c>
      <c r="C105" s="56" t="n">
        <v>1.06538699503524</v>
      </c>
      <c r="D105" s="7" t="n">
        <v>0.975073313782991</v>
      </c>
      <c r="E105" s="7" t="n">
        <v>4096.0960960961</v>
      </c>
      <c r="F105" s="7" t="n">
        <v>4.5945945945946</v>
      </c>
      <c r="G105" s="44"/>
      <c r="H105" s="58"/>
      <c r="I105" s="25" t="n">
        <v>5</v>
      </c>
      <c r="J105" s="57" t="n">
        <v>9.74830769230769</v>
      </c>
      <c r="K105" s="57" t="n">
        <v>0.0100710732761676</v>
      </c>
    </row>
    <row r="106" customFormat="false" ht="14.4" hidden="false" customHeight="false" outlineLevel="0" collapsed="false">
      <c r="A106" s="25" t="n">
        <v>490</v>
      </c>
      <c r="B106" s="25" t="n">
        <v>41.3</v>
      </c>
      <c r="C106" s="56" t="n">
        <v>1.03844344877095</v>
      </c>
      <c r="D106" s="7" t="n">
        <v>0.977586206896552</v>
      </c>
      <c r="E106" s="7" t="n">
        <v>2857.14285714286</v>
      </c>
      <c r="F106" s="7" t="n">
        <v>2.90556900726391</v>
      </c>
      <c r="G106" s="44"/>
      <c r="H106" s="58"/>
      <c r="I106" s="25" t="n">
        <v>5</v>
      </c>
      <c r="J106" s="57" t="n">
        <v>9.84484615384615</v>
      </c>
      <c r="K106" s="57" t="n">
        <v>0.0100066082232189</v>
      </c>
    </row>
    <row r="107" customFormat="false" ht="14.4" hidden="false" customHeight="false" outlineLevel="0" collapsed="false">
      <c r="A107" s="25" t="n">
        <v>495</v>
      </c>
      <c r="B107" s="25" t="n">
        <v>32.2</v>
      </c>
      <c r="C107" s="56" t="n">
        <v>0.769230769230769</v>
      </c>
      <c r="D107" s="7" t="n">
        <v>0.979545454545455</v>
      </c>
      <c r="E107" s="7" t="n">
        <v>2256.41025641026</v>
      </c>
      <c r="F107" s="7" t="n">
        <v>3.10559006211181</v>
      </c>
      <c r="G107" s="44"/>
      <c r="H107" s="58"/>
      <c r="I107" s="25" t="n">
        <v>5</v>
      </c>
      <c r="J107" s="57" t="n">
        <v>9.94138461538462</v>
      </c>
      <c r="K107" s="57" t="n">
        <v>0.010003397050598</v>
      </c>
    </row>
    <row r="108" customFormat="false" ht="14.4" hidden="false" customHeight="false" outlineLevel="0" collapsed="false">
      <c r="A108" s="25" t="n">
        <v>500</v>
      </c>
      <c r="B108" s="25" t="n">
        <v>85.7</v>
      </c>
      <c r="C108" s="56" t="n">
        <v>2.93456948826821</v>
      </c>
      <c r="D108" s="7" t="n">
        <v>1</v>
      </c>
      <c r="E108" s="7" t="n">
        <v>5198.96640826873</v>
      </c>
      <c r="F108" s="7" t="n">
        <v>7.4679113185531</v>
      </c>
      <c r="G108" s="44"/>
      <c r="H108" s="58"/>
      <c r="I108" s="25" t="n">
        <v>5</v>
      </c>
      <c r="J108" s="57" t="n">
        <v>10.0379230769231</v>
      </c>
      <c r="K108" s="57" t="n">
        <v>0.0100614984068328</v>
      </c>
    </row>
    <row r="109" customFormat="false" ht="14.4" hidden="false" customHeight="false" outlineLevel="0" collapsed="false">
      <c r="A109" s="25" t="n">
        <v>505</v>
      </c>
      <c r="B109" s="25" t="n">
        <v>102.6</v>
      </c>
      <c r="C109" s="56" t="n">
        <v>4.28959063459981</v>
      </c>
      <c r="D109" s="7" t="n">
        <v>1.00076923076923</v>
      </c>
      <c r="E109" s="7" t="n">
        <v>6396.06396063961</v>
      </c>
      <c r="F109" s="7" t="n">
        <v>6.7251461988304</v>
      </c>
      <c r="G109" s="44"/>
      <c r="H109" s="58"/>
      <c r="I109" s="25" t="n">
        <v>5</v>
      </c>
      <c r="J109" s="57" t="n">
        <v>10.1344615384615</v>
      </c>
      <c r="K109" s="57" t="n">
        <v>0.0101798625260535</v>
      </c>
    </row>
  </sheetData>
  <mergeCells count="3">
    <mergeCell ref="H9:H18"/>
    <mergeCell ref="H41:H56"/>
    <mergeCell ref="H98:H109"/>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4" activeCellId="0" sqref="G4"/>
    </sheetView>
  </sheetViews>
  <sheetFormatPr defaultColWidth="9.54296875" defaultRowHeight="15" zeroHeight="false" outlineLevelRow="0" outlineLevelCol="0"/>
  <cols>
    <col collapsed="false" customWidth="true" hidden="false" outlineLevel="0" max="2" min="1" style="37" width="11.08"/>
    <col collapsed="false" customWidth="true" hidden="false" outlineLevel="0" max="4" min="3" style="37" width="13.3"/>
    <col collapsed="false" customWidth="true" hidden="false" outlineLevel="0" max="5" min="5" style="37" width="19.93"/>
    <col collapsed="false" customWidth="true" hidden="false" outlineLevel="0" max="6" min="6" style="37" width="7.76"/>
    <col collapsed="false" customWidth="true" hidden="false" outlineLevel="0" max="7" min="7" style="37" width="12.19"/>
    <col collapsed="false" customWidth="true" hidden="false" outlineLevel="0" max="8" min="8" style="37" width="11.08"/>
    <col collapsed="false" customWidth="true" hidden="false" outlineLevel="0" max="9" min="9" style="37" width="19.93"/>
    <col collapsed="false" customWidth="true" hidden="false" outlineLevel="0" max="10" min="10" style="37" width="7.76"/>
    <col collapsed="false" customWidth="true" hidden="false" outlineLevel="0" max="11" min="11" style="37" width="12.19"/>
    <col collapsed="false" customWidth="true" hidden="false" outlineLevel="0" max="12" min="12" style="37" width="11.08"/>
    <col collapsed="false" customWidth="true" hidden="false" outlineLevel="0" max="13" min="13" style="37" width="13.3"/>
    <col collapsed="false" customWidth="true" hidden="false" outlineLevel="0" max="15" min="14" style="37" width="19.93"/>
    <col collapsed="false" customWidth="true" hidden="false" outlineLevel="0" max="16" min="16" style="37" width="22.16"/>
  </cols>
  <sheetData>
    <row r="1" customFormat="false" ht="32.8" hidden="false" customHeight="false" outlineLevel="0" collapsed="false">
      <c r="A1" s="62" t="s">
        <v>51</v>
      </c>
      <c r="B1" s="62" t="s">
        <v>52</v>
      </c>
      <c r="C1" s="62" t="s">
        <v>53</v>
      </c>
      <c r="D1" s="62" t="s">
        <v>54</v>
      </c>
      <c r="E1" s="62" t="s">
        <v>55</v>
      </c>
      <c r="F1" s="62" t="s">
        <v>56</v>
      </c>
      <c r="G1" s="62" t="s">
        <v>57</v>
      </c>
      <c r="H1" s="62" t="s">
        <v>58</v>
      </c>
      <c r="I1" s="62" t="s">
        <v>59</v>
      </c>
      <c r="J1" s="62" t="s">
        <v>60</v>
      </c>
      <c r="K1" s="62" t="s">
        <v>61</v>
      </c>
      <c r="L1" s="62" t="s">
        <v>62</v>
      </c>
      <c r="M1" s="62" t="s">
        <v>63</v>
      </c>
      <c r="N1" s="62" t="s">
        <v>64</v>
      </c>
      <c r="O1" s="62" t="s">
        <v>65</v>
      </c>
      <c r="P1" s="62" t="s">
        <v>66</v>
      </c>
    </row>
    <row r="2" customFormat="false" ht="17.15" hidden="false" customHeight="false" outlineLevel="0" collapsed="false">
      <c r="A2" s="63" t="s">
        <v>67</v>
      </c>
      <c r="B2" s="63" t="s">
        <v>68</v>
      </c>
      <c r="C2" s="63" t="s">
        <v>69</v>
      </c>
      <c r="D2" s="63" t="s">
        <v>70</v>
      </c>
      <c r="E2" s="63" t="s">
        <v>71</v>
      </c>
      <c r="F2" s="63" t="n">
        <v>4</v>
      </c>
      <c r="G2" s="64" t="n">
        <v>31.225</v>
      </c>
      <c r="H2" s="64" t="n">
        <v>1.65</v>
      </c>
      <c r="I2" s="63" t="s">
        <v>72</v>
      </c>
      <c r="J2" s="63" t="n">
        <v>1</v>
      </c>
      <c r="K2" s="64" t="n">
        <v>14.8</v>
      </c>
      <c r="L2" s="64" t="n">
        <v>0</v>
      </c>
      <c r="M2" s="64" t="n">
        <v>16.425</v>
      </c>
      <c r="N2" s="64" t="n">
        <v>2.7225</v>
      </c>
      <c r="O2" s="65" t="n">
        <f aca="false">AVERAGE('Section WP'!J33:J62)</f>
        <v>1.3723004832378</v>
      </c>
      <c r="P2" s="65" t="n">
        <f aca="false">SQRT(SUMPRODUCT('Section WP'!K33:K62,'Section WP'!K33:K62)/COUNT('Section WP'!K33:K62))</f>
        <v>0.0495015507545564</v>
      </c>
    </row>
    <row r="3" customFormat="false" ht="17.15" hidden="false" customHeight="false" outlineLevel="0" collapsed="false">
      <c r="A3" s="63" t="s">
        <v>67</v>
      </c>
      <c r="B3" s="63" t="s">
        <v>68</v>
      </c>
      <c r="C3" s="63" t="s">
        <v>69</v>
      </c>
      <c r="D3" s="63" t="s">
        <v>73</v>
      </c>
      <c r="E3" s="63" t="s">
        <v>74</v>
      </c>
      <c r="F3" s="63" t="n">
        <v>3</v>
      </c>
      <c r="G3" s="64" t="n">
        <v>26.1</v>
      </c>
      <c r="H3" s="64" t="n">
        <v>4.70319040652194</v>
      </c>
      <c r="I3" s="63" t="s">
        <v>75</v>
      </c>
      <c r="J3" s="63" t="n">
        <v>1</v>
      </c>
      <c r="K3" s="64" t="n">
        <v>15.7</v>
      </c>
      <c r="L3" s="64" t="n">
        <v>0</v>
      </c>
      <c r="M3" s="64" t="n">
        <v>10.4</v>
      </c>
      <c r="N3" s="64" t="n">
        <v>22.12</v>
      </c>
      <c r="O3" s="65" t="n">
        <f aca="false">AVERAGE('Section WP'!J33:J62)</f>
        <v>1.3723004832378</v>
      </c>
      <c r="P3" s="65" t="n">
        <f aca="false">SQRT(SUMPRODUCT('Section WP'!K33:K62,'Section WP'!K33:K62)/COUNT('Section WP'!K33:K62))</f>
        <v>0.0495015507545564</v>
      </c>
    </row>
    <row r="4" customFormat="false" ht="17.15" hidden="false" customHeight="false" outlineLevel="0" collapsed="false">
      <c r="A4" s="63" t="s">
        <v>67</v>
      </c>
      <c r="B4" s="63" t="s">
        <v>68</v>
      </c>
      <c r="C4" s="63" t="s">
        <v>69</v>
      </c>
      <c r="D4" s="63" t="s">
        <v>76</v>
      </c>
      <c r="E4" s="63" t="s">
        <v>77</v>
      </c>
      <c r="F4" s="63" t="n">
        <v>4</v>
      </c>
      <c r="G4" s="64" t="n">
        <v>49.975</v>
      </c>
      <c r="H4" s="64" t="n">
        <v>6.96580935713862</v>
      </c>
      <c r="I4" s="63" t="s">
        <v>78</v>
      </c>
      <c r="J4" s="63" t="n">
        <v>1</v>
      </c>
      <c r="K4" s="64" t="n">
        <v>22.6</v>
      </c>
      <c r="L4" s="64" t="n">
        <v>0</v>
      </c>
      <c r="M4" s="64" t="n">
        <v>27.37</v>
      </c>
      <c r="N4" s="64" t="n">
        <v>48.5225</v>
      </c>
      <c r="O4" s="65" t="n">
        <f aca="false">AVERAGE('Section WP'!J33:J62)</f>
        <v>1.3723004832378</v>
      </c>
      <c r="P4" s="65" t="n">
        <f aca="false">SQRT(SUMPRODUCT('Section WP'!K33:K62,'Section WP'!K33:K62)/COUNT('Section WP'!K33:K62))</f>
        <v>0.0495015507545564</v>
      </c>
    </row>
    <row r="5" customFormat="false" ht="17.15" hidden="false" customHeight="false" outlineLevel="0" collapsed="false">
      <c r="A5" s="63" t="s">
        <v>67</v>
      </c>
      <c r="B5" s="63" t="s">
        <v>79</v>
      </c>
      <c r="C5" s="63" t="s">
        <v>80</v>
      </c>
      <c r="D5" s="63" t="s">
        <v>70</v>
      </c>
      <c r="E5" s="63" t="s">
        <v>81</v>
      </c>
      <c r="F5" s="63" t="n">
        <v>3</v>
      </c>
      <c r="G5" s="64" t="n">
        <v>62.9</v>
      </c>
      <c r="H5" s="64" t="n">
        <v>4.32087954009366</v>
      </c>
      <c r="I5" s="63" t="s">
        <v>82</v>
      </c>
      <c r="J5" s="63" t="n">
        <v>1</v>
      </c>
      <c r="K5" s="64" t="n">
        <v>12.4</v>
      </c>
      <c r="L5" s="64" t="n">
        <v>0</v>
      </c>
      <c r="M5" s="64" t="n">
        <v>50.5</v>
      </c>
      <c r="N5" s="64" t="n">
        <v>18.67</v>
      </c>
      <c r="O5" s="65" t="n">
        <f aca="false">AVERAGE('Section WP'!J98:J149)</f>
        <v>3.80652312456556</v>
      </c>
      <c r="P5" s="65" t="n">
        <f aca="false">SQRT(SUMPRODUCT('Section WP'!K98:K149,'Section WP'!K98:K149)/COUNT('Section WP'!K98:K149))</f>
        <v>0.0405154568296517</v>
      </c>
    </row>
    <row r="6" customFormat="false" ht="17.15" hidden="false" customHeight="false" outlineLevel="0" collapsed="false">
      <c r="A6" s="63" t="s">
        <v>67</v>
      </c>
      <c r="B6" s="63" t="s">
        <v>79</v>
      </c>
      <c r="C6" s="63" t="s">
        <v>80</v>
      </c>
      <c r="D6" s="63" t="s">
        <v>73</v>
      </c>
      <c r="E6" s="63" t="s">
        <v>83</v>
      </c>
      <c r="F6" s="63" t="n">
        <v>5</v>
      </c>
      <c r="G6" s="64" t="n">
        <v>55.04</v>
      </c>
      <c r="H6" s="64" t="n">
        <v>2.51952376452377</v>
      </c>
      <c r="I6" s="63" t="s">
        <v>84</v>
      </c>
      <c r="J6" s="63" t="n">
        <v>1</v>
      </c>
      <c r="K6" s="64" t="n">
        <v>10.7</v>
      </c>
      <c r="L6" s="64" t="n">
        <v>0</v>
      </c>
      <c r="M6" s="64" t="n">
        <v>44.34</v>
      </c>
      <c r="N6" s="64" t="n">
        <v>6.34800000000001</v>
      </c>
      <c r="O6" s="65" t="n">
        <f aca="false">AVERAGE('Section WP'!J98:J149)</f>
        <v>3.80652312456556</v>
      </c>
      <c r="P6" s="65" t="n">
        <f aca="false">SQRT(SUMPRODUCT('Section WP'!K98:K149,'Section WP'!K98:K149)/COUNT('Section WP'!K98:K149))</f>
        <v>0.0405154568296517</v>
      </c>
    </row>
    <row r="7" customFormat="false" ht="17.15" hidden="false" customHeight="false" outlineLevel="0" collapsed="false">
      <c r="A7" s="63" t="s">
        <v>67</v>
      </c>
      <c r="B7" s="63" t="s">
        <v>79</v>
      </c>
      <c r="C7" s="63" t="s">
        <v>80</v>
      </c>
      <c r="D7" s="63" t="s">
        <v>76</v>
      </c>
      <c r="E7" s="63" t="s">
        <v>85</v>
      </c>
      <c r="F7" s="63" t="n">
        <v>2</v>
      </c>
      <c r="G7" s="64" t="n">
        <v>30.4</v>
      </c>
      <c r="H7" s="64" t="n">
        <v>0.141421356237309</v>
      </c>
      <c r="I7" s="63" t="s">
        <v>86</v>
      </c>
      <c r="J7" s="63" t="n">
        <v>4</v>
      </c>
      <c r="K7" s="64" t="n">
        <v>13.15</v>
      </c>
      <c r="L7" s="64" t="n">
        <v>4.55668007801001</v>
      </c>
      <c r="M7" s="64" t="n">
        <v>17.2</v>
      </c>
      <c r="N7" s="64" t="n">
        <v>20.7833333333333</v>
      </c>
      <c r="O7" s="65" t="n">
        <f aca="false">AVERAGE('Section WP'!J98:J149)</f>
        <v>3.80652312456556</v>
      </c>
      <c r="P7" s="65" t="n">
        <f aca="false">SQRT(SUMPRODUCT('Section WP'!K98:K149,'Section WP'!K98:K149)/COUNT('Section WP'!K98:K149))</f>
        <v>0.0405154568296517</v>
      </c>
    </row>
    <row r="8" customFormat="false" ht="17.15" hidden="false" customHeight="false" outlineLevel="0" collapsed="false">
      <c r="A8" s="63" t="s">
        <v>67</v>
      </c>
      <c r="B8" s="63" t="s">
        <v>79</v>
      </c>
      <c r="C8" s="63" t="s">
        <v>80</v>
      </c>
      <c r="D8" s="63" t="s">
        <v>87</v>
      </c>
      <c r="E8" s="63" t="s">
        <v>88</v>
      </c>
      <c r="F8" s="63" t="n">
        <v>5</v>
      </c>
      <c r="G8" s="64" t="n">
        <v>28.7</v>
      </c>
      <c r="H8" s="64" t="n">
        <v>13.1700417615131</v>
      </c>
      <c r="I8" s="63" t="s">
        <v>89</v>
      </c>
      <c r="J8" s="63" t="n">
        <v>1</v>
      </c>
      <c r="K8" s="64" t="n">
        <v>6.8</v>
      </c>
      <c r="L8" s="64" t="n">
        <v>0</v>
      </c>
      <c r="M8" s="64" t="n">
        <v>21.9</v>
      </c>
      <c r="N8" s="64" t="n">
        <v>173.45</v>
      </c>
      <c r="O8" s="65" t="n">
        <f aca="false">AVERAGE('Section WP'!J98:J149)</f>
        <v>3.80652312456556</v>
      </c>
      <c r="P8" s="65" t="n">
        <f aca="false">SQRT(SUMPRODUCT('Section WP'!K98:K149,'Section WP'!K98:K149)/COUNT('Section WP'!K98:K149))</f>
        <v>0.0405154568296517</v>
      </c>
    </row>
    <row r="9" customFormat="false" ht="17.15" hidden="false" customHeight="false" outlineLevel="0" collapsed="false">
      <c r="A9" s="63" t="s">
        <v>67</v>
      </c>
      <c r="B9" s="63" t="s">
        <v>90</v>
      </c>
      <c r="C9" s="63" t="s">
        <v>91</v>
      </c>
      <c r="D9" s="63" t="s">
        <v>70</v>
      </c>
      <c r="E9" s="63" t="s">
        <v>92</v>
      </c>
      <c r="F9" s="63" t="n">
        <v>4</v>
      </c>
      <c r="G9" s="64" t="n">
        <v>44.525</v>
      </c>
      <c r="H9" s="64" t="n">
        <v>2.00727842280703</v>
      </c>
      <c r="I9" s="63" t="s">
        <v>93</v>
      </c>
      <c r="J9" s="63" t="n">
        <v>1</v>
      </c>
      <c r="K9" s="64" t="n">
        <v>14.8</v>
      </c>
      <c r="L9" s="64" t="n">
        <v>0</v>
      </c>
      <c r="M9" s="64" t="n">
        <v>29.7</v>
      </c>
      <c r="N9" s="64" t="n">
        <v>4.02916666666666</v>
      </c>
      <c r="O9" s="65" t="n">
        <f aca="false">AVERAGE('Section WP'!J154:J189)</f>
        <v>6.43588257225776</v>
      </c>
      <c r="P9" s="65" t="n">
        <f aca="false">SQRT(SUMPRODUCT('Section WP'!K154:K189,'Section WP'!K154:K189)/COUNT('Section WP'!K154:K189))</f>
        <v>0.103502904357059</v>
      </c>
    </row>
    <row r="10" customFormat="false" ht="17.15" hidden="false" customHeight="false" outlineLevel="0" collapsed="false">
      <c r="A10" s="63" t="s">
        <v>67</v>
      </c>
      <c r="B10" s="63" t="s">
        <v>90</v>
      </c>
      <c r="C10" s="63" t="s">
        <v>91</v>
      </c>
      <c r="D10" s="63" t="s">
        <v>73</v>
      </c>
      <c r="E10" s="63" t="s">
        <v>94</v>
      </c>
      <c r="F10" s="63" t="n">
        <v>3</v>
      </c>
      <c r="G10" s="64" t="n">
        <v>36.7333333333333</v>
      </c>
      <c r="H10" s="64" t="n">
        <v>2.22785397486759</v>
      </c>
      <c r="I10" s="63" t="s">
        <v>95</v>
      </c>
      <c r="J10" s="63" t="n">
        <v>1</v>
      </c>
      <c r="K10" s="64" t="n">
        <v>4.5</v>
      </c>
      <c r="L10" s="64" t="n">
        <v>0</v>
      </c>
      <c r="M10" s="64" t="n">
        <v>32.2</v>
      </c>
      <c r="N10" s="64" t="n">
        <v>4.96333333333333</v>
      </c>
      <c r="O10" s="65" t="n">
        <f aca="false">AVERAGE('Section WP'!J154:J189)</f>
        <v>6.43588257225776</v>
      </c>
      <c r="P10" s="65" t="n">
        <f aca="false">SQRT(SUMPRODUCT('Section WP'!K154:K189,'Section WP'!K154:K189)/COUNT('Section WP'!K154:K189))</f>
        <v>0.103502904357059</v>
      </c>
    </row>
    <row r="11" customFormat="false" ht="17.15" hidden="false" customHeight="false" outlineLevel="0" collapsed="false">
      <c r="A11" s="63" t="s">
        <v>67</v>
      </c>
      <c r="B11" s="63" t="s">
        <v>96</v>
      </c>
      <c r="C11" s="63" t="s">
        <v>97</v>
      </c>
      <c r="D11" s="63" t="s">
        <v>70</v>
      </c>
      <c r="E11" s="63" t="s">
        <v>98</v>
      </c>
      <c r="F11" s="63" t="n">
        <v>3</v>
      </c>
      <c r="G11" s="64" t="n">
        <v>27.6333333333333</v>
      </c>
      <c r="H11" s="64" t="n">
        <v>2.55799400572662</v>
      </c>
      <c r="I11" s="63" t="s">
        <v>99</v>
      </c>
      <c r="J11" s="63" t="n">
        <v>1</v>
      </c>
      <c r="K11" s="64" t="n">
        <v>6.4</v>
      </c>
      <c r="L11" s="64" t="n">
        <v>0</v>
      </c>
      <c r="M11" s="64" t="n">
        <v>21.2</v>
      </c>
      <c r="N11" s="64" t="n">
        <v>6.54333333333334</v>
      </c>
      <c r="O11" s="65" t="n">
        <f aca="false">AVERAGE('Section WP'!J211:J217)</f>
        <v>9.57770909090909</v>
      </c>
      <c r="P11" s="65" t="n">
        <f aca="false">SQRT(SUMPRODUCT('Section WP'!K211:K217,'Section WP'!K211:K217)/COUNT('Section WP'!K211:K217))</f>
        <v>0.0085906444042465</v>
      </c>
    </row>
    <row r="12" customFormat="false" ht="17.15" hidden="false" customHeight="false" outlineLevel="0" collapsed="false">
      <c r="A12" s="63" t="s">
        <v>100</v>
      </c>
      <c r="B12" s="63" t="s">
        <v>68</v>
      </c>
      <c r="C12" s="63" t="s">
        <v>101</v>
      </c>
      <c r="D12" s="63" t="s">
        <v>70</v>
      </c>
      <c r="E12" s="63" t="s">
        <v>102</v>
      </c>
      <c r="F12" s="63" t="n">
        <v>5</v>
      </c>
      <c r="G12" s="64" t="n">
        <v>68.18</v>
      </c>
      <c r="H12" s="64" t="n">
        <v>2.44479037956223</v>
      </c>
      <c r="I12" s="63" t="s">
        <v>103</v>
      </c>
      <c r="J12" s="63" t="n">
        <v>2</v>
      </c>
      <c r="K12" s="64" t="n">
        <v>25.7</v>
      </c>
      <c r="L12" s="64" t="n">
        <v>0.565685424949239</v>
      </c>
      <c r="M12" s="64" t="n">
        <v>42.5</v>
      </c>
      <c r="N12" s="64" t="n">
        <v>6.29700000000002</v>
      </c>
      <c r="O12" s="65" t="n">
        <f aca="false">AVERAGE('Section R'!J8:J13)</f>
        <v>1.99838709677419</v>
      </c>
      <c r="P12" s="65" t="n">
        <f aca="false">SQRT(SUMPRODUCT('Section R'!K8:K13,'Section R'!K8:K13)/COUNT('Section R'!K8:K13))</f>
        <v>0.0755326731659157</v>
      </c>
    </row>
    <row r="13" customFormat="false" ht="17.15" hidden="false" customHeight="false" outlineLevel="0" collapsed="false">
      <c r="A13" s="63" t="s">
        <v>100</v>
      </c>
      <c r="B13" s="63" t="s">
        <v>79</v>
      </c>
      <c r="C13" s="63" t="s">
        <v>104</v>
      </c>
      <c r="D13" s="63" t="s">
        <v>70</v>
      </c>
      <c r="E13" s="63" t="s">
        <v>105</v>
      </c>
      <c r="F13" s="63" t="n">
        <v>5</v>
      </c>
      <c r="G13" s="64" t="n">
        <v>42.62</v>
      </c>
      <c r="H13" s="64" t="n">
        <v>5.03110325872964</v>
      </c>
      <c r="I13" s="63" t="s">
        <v>106</v>
      </c>
      <c r="J13" s="63" t="n">
        <v>4</v>
      </c>
      <c r="K13" s="64" t="n">
        <v>6.35</v>
      </c>
      <c r="L13" s="64" t="n">
        <v>1.97399763593239</v>
      </c>
      <c r="M13" s="64" t="n">
        <v>36.27</v>
      </c>
      <c r="N13" s="64" t="n">
        <v>29.2086666666667</v>
      </c>
      <c r="O13" s="65" t="n">
        <f aca="false">AVERAGE('Section R'!J25:J34)</f>
        <v>4.82990545454546</v>
      </c>
      <c r="P13" s="65" t="n">
        <f aca="false">SQRT(SUMPRODUCT('Section R'!K25:K34,'Section R'!K25:K34)/COUNT('Section R'!K25:K34))</f>
        <v>0.0654042123169159</v>
      </c>
    </row>
    <row r="14" customFormat="false" ht="17.15" hidden="false" customHeight="false" outlineLevel="0" collapsed="false">
      <c r="A14" s="63" t="s">
        <v>100</v>
      </c>
      <c r="B14" s="63" t="s">
        <v>90</v>
      </c>
      <c r="C14" s="63" t="s">
        <v>107</v>
      </c>
      <c r="D14" s="63" t="s">
        <v>70</v>
      </c>
      <c r="E14" s="63" t="s">
        <v>108</v>
      </c>
      <c r="F14" s="63" t="n">
        <v>3</v>
      </c>
      <c r="G14" s="64" t="n">
        <v>64.3</v>
      </c>
      <c r="H14" s="64" t="n">
        <v>0.624499799839838</v>
      </c>
      <c r="I14" s="63" t="s">
        <v>106</v>
      </c>
      <c r="J14" s="63" t="n">
        <v>4</v>
      </c>
      <c r="K14" s="64" t="n">
        <v>6.35</v>
      </c>
      <c r="L14" s="64" t="n">
        <v>1.97399763593239</v>
      </c>
      <c r="M14" s="64" t="n">
        <v>57.95</v>
      </c>
      <c r="N14" s="64" t="n">
        <v>4.28666666666667</v>
      </c>
      <c r="O14" s="65" t="n">
        <f aca="false">AVERAGE('Section R'!J36:J40)</f>
        <v>6.18414222222222</v>
      </c>
      <c r="P14" s="65" t="n">
        <f aca="false">SQRT(SUMPRODUCT('Section R'!K36:K40,'Section R'!K36:K40)/COUNT('Section R'!K36:K40))</f>
        <v>0.0460917369560085</v>
      </c>
    </row>
    <row r="15" customFormat="false" ht="17.15" hidden="false" customHeight="false" outlineLevel="0" collapsed="false">
      <c r="A15" s="63" t="s">
        <v>100</v>
      </c>
      <c r="B15" s="63" t="s">
        <v>96</v>
      </c>
      <c r="C15" s="63" t="s">
        <v>109</v>
      </c>
      <c r="D15" s="63" t="s">
        <v>70</v>
      </c>
      <c r="E15" s="63" t="s">
        <v>110</v>
      </c>
      <c r="F15" s="63" t="n">
        <v>5</v>
      </c>
      <c r="G15" s="64" t="n">
        <v>123.9</v>
      </c>
      <c r="H15" s="64" t="n">
        <v>26.2728947776982</v>
      </c>
      <c r="I15" s="63" t="s">
        <v>111</v>
      </c>
      <c r="J15" s="63" t="n">
        <v>1</v>
      </c>
      <c r="K15" s="64" t="n">
        <v>3.1</v>
      </c>
      <c r="L15" s="64" t="n">
        <v>0</v>
      </c>
      <c r="M15" s="64" t="n">
        <v>120.8</v>
      </c>
      <c r="N15" s="64" t="n">
        <v>690.265</v>
      </c>
      <c r="O15" s="65" t="n">
        <f aca="false">AVERAGE('Section R'!J56:J68)</f>
        <v>9.13685811965812</v>
      </c>
      <c r="P15" s="65" t="n">
        <f aca="false">SQRT(SUMPRODUCT('Section R'!K56:K68,'Section R'!K56:K68)/COUNT('Section R'!K56:K68))</f>
        <v>0.0292132552945674</v>
      </c>
    </row>
    <row r="16" customFormat="false" ht="17.15" hidden="false" customHeight="false" outlineLevel="0" collapsed="false">
      <c r="A16" s="63" t="s">
        <v>112</v>
      </c>
      <c r="B16" s="63" t="s">
        <v>68</v>
      </c>
      <c r="C16" s="63" t="s">
        <v>113</v>
      </c>
      <c r="D16" s="63" t="s">
        <v>70</v>
      </c>
      <c r="E16" s="63" t="s">
        <v>114</v>
      </c>
      <c r="F16" s="63" t="n">
        <v>1</v>
      </c>
      <c r="G16" s="64" t="n">
        <v>58.9</v>
      </c>
      <c r="H16" s="64" t="n">
        <v>0</v>
      </c>
      <c r="I16" s="63" t="s">
        <v>115</v>
      </c>
      <c r="J16" s="63" t="n">
        <v>4</v>
      </c>
      <c r="K16" s="64" t="n">
        <v>3.1</v>
      </c>
      <c r="L16" s="64" t="n">
        <v>0.182574185835055</v>
      </c>
      <c r="M16" s="64" t="n">
        <v>55.8</v>
      </c>
      <c r="N16" s="64" t="n">
        <v>0.0333333333333333</v>
      </c>
      <c r="O16" s="65" t="n">
        <f aca="false">AVERAGE('Section M'!J9:J16)</f>
        <v>1.50857763157895</v>
      </c>
      <c r="P16" s="65" t="n">
        <f aca="false">SQRT(SUMPRODUCT('Section M'!K9:K16,'Section M'!K9:K16)/COUNT('Section M'!K9:K16))</f>
        <v>0.0119964590326024</v>
      </c>
    </row>
    <row r="17" customFormat="false" ht="17.15" hidden="false" customHeight="false" outlineLevel="0" collapsed="false">
      <c r="A17" s="63" t="s">
        <v>112</v>
      </c>
      <c r="B17" s="63" t="s">
        <v>79</v>
      </c>
      <c r="C17" s="63" t="s">
        <v>116</v>
      </c>
      <c r="D17" s="63" t="s">
        <v>70</v>
      </c>
      <c r="E17" s="63" t="s">
        <v>117</v>
      </c>
      <c r="F17" s="63" t="n">
        <v>5</v>
      </c>
      <c r="G17" s="64" t="n">
        <v>153.8</v>
      </c>
      <c r="H17" s="64" t="n">
        <v>22.8007675309407</v>
      </c>
      <c r="I17" s="63" t="s">
        <v>118</v>
      </c>
      <c r="J17" s="63" t="n">
        <v>4</v>
      </c>
      <c r="K17" s="64" t="n">
        <v>20.95</v>
      </c>
      <c r="L17" s="64" t="n">
        <v>6.44282546713785</v>
      </c>
      <c r="M17" s="64" t="n">
        <v>132.85</v>
      </c>
      <c r="N17" s="64" t="n">
        <v>561.385</v>
      </c>
      <c r="O17" s="65" t="n">
        <f aca="false">AVERAGE('Section M'!J41:J56)</f>
        <v>4.78936187535093</v>
      </c>
      <c r="P17" s="65" t="n">
        <f aca="false">SQRT(SUMPRODUCT('Section M'!K41:K56,'Section M'!K41:K56)/COUNT('Section M'!K41:K56))</f>
        <v>0.0374858613655238</v>
      </c>
    </row>
    <row r="18" customFormat="false" ht="17.15" hidden="false" customHeight="false" outlineLevel="0" collapsed="false">
      <c r="A18" s="63" t="s">
        <v>112</v>
      </c>
      <c r="B18" s="63" t="s">
        <v>79</v>
      </c>
      <c r="C18" s="63" t="s">
        <v>116</v>
      </c>
      <c r="D18" s="63" t="s">
        <v>73</v>
      </c>
      <c r="E18" s="63" t="s">
        <v>119</v>
      </c>
      <c r="F18" s="63" t="n">
        <v>3</v>
      </c>
      <c r="G18" s="64" t="n">
        <v>76.3333333333333</v>
      </c>
      <c r="H18" s="64" t="n">
        <v>18.7633508023842</v>
      </c>
      <c r="I18" s="63" t="s">
        <v>120</v>
      </c>
      <c r="J18" s="63" t="n">
        <v>5</v>
      </c>
      <c r="K18" s="64" t="n">
        <v>2.68</v>
      </c>
      <c r="L18" s="64" t="n">
        <v>0.311448230047949</v>
      </c>
      <c r="M18" s="64" t="n">
        <v>73.6</v>
      </c>
      <c r="N18" s="64" t="n">
        <v>352.160333333333</v>
      </c>
      <c r="O18" s="65" t="n">
        <f aca="false">AVERAGE('Section M'!J41:J56)</f>
        <v>4.78936187535093</v>
      </c>
      <c r="P18" s="65" t="n">
        <f aca="false">SQRT(SUMPRODUCT('Section M'!K41:K56,'Section M'!K41:K56)/COUNT('Section M'!K41:K56))</f>
        <v>0.0374858613655238</v>
      </c>
    </row>
    <row r="19" customFormat="false" ht="17.15" hidden="false" customHeight="false" outlineLevel="0" collapsed="false">
      <c r="A19" s="63" t="s">
        <v>112</v>
      </c>
      <c r="B19" s="63" t="s">
        <v>96</v>
      </c>
      <c r="C19" s="63" t="s">
        <v>121</v>
      </c>
      <c r="D19" s="63" t="s">
        <v>70</v>
      </c>
      <c r="E19" s="63" t="s">
        <v>122</v>
      </c>
      <c r="F19" s="63" t="n">
        <v>2</v>
      </c>
      <c r="G19" s="64" t="n">
        <v>94.15</v>
      </c>
      <c r="H19" s="64" t="n">
        <v>11.9501046020526</v>
      </c>
      <c r="I19" s="63" t="s">
        <v>123</v>
      </c>
      <c r="J19" s="63" t="n">
        <v>5</v>
      </c>
      <c r="K19" s="64" t="n">
        <v>3.56</v>
      </c>
      <c r="L19" s="64" t="n">
        <v>0.638748776906853</v>
      </c>
      <c r="M19" s="64" t="n">
        <v>90.55</v>
      </c>
      <c r="N19" s="64" t="n">
        <v>143.213</v>
      </c>
      <c r="O19" s="65" t="n">
        <f aca="false">AVERAGE('Section M'!J98:J109)</f>
        <v>9.6035</v>
      </c>
      <c r="P19" s="65" t="n">
        <f aca="false">SQRT(SUMPRODUCT('Section M'!K98:K109,'Section M'!K98:K109)/COUNT('Section M'!K98:K109))</f>
        <v>0.010630305594116</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 activeCellId="0" sqref="G2"/>
    </sheetView>
  </sheetViews>
  <sheetFormatPr defaultColWidth="9.54296875" defaultRowHeight="15" zeroHeight="false" outlineLevelRow="0" outlineLevelCol="0"/>
  <cols>
    <col collapsed="false" customWidth="true" hidden="false" outlineLevel="0" max="1" min="1" style="37" width="27.7"/>
    <col collapsed="false" customWidth="true" hidden="false" outlineLevel="0" max="2" min="2" style="37" width="11.08"/>
    <col collapsed="false" customWidth="true" hidden="false" outlineLevel="0" max="3" min="3" style="37" width="13.3"/>
    <col collapsed="false" customWidth="true" hidden="false" outlineLevel="0" max="4" min="4" style="37" width="15.51"/>
    <col collapsed="false" customWidth="true" hidden="false" outlineLevel="0" max="6" min="5" style="37" width="17.73"/>
    <col collapsed="false" customWidth="true" hidden="false" outlineLevel="0" max="7" min="7" style="37" width="19.93"/>
    <col collapsed="false" customWidth="true" hidden="false" outlineLevel="0" max="8" min="8" style="37" width="17.73"/>
    <col collapsed="false" customWidth="true" hidden="false" outlineLevel="0" max="9" min="9" style="37" width="15.51"/>
    <col collapsed="false" customWidth="true" hidden="false" outlineLevel="0" max="11" min="10" style="37" width="17.73"/>
    <col collapsed="false" customWidth="true" hidden="false" outlineLevel="0" max="13" min="12" style="37" width="15.51"/>
    <col collapsed="false" customWidth="true" hidden="false" outlineLevel="0" max="14" min="14" style="37" width="19.93"/>
  </cols>
  <sheetData>
    <row r="1" s="66" customFormat="true" ht="32.8" hidden="false" customHeight="false" outlineLevel="0" collapsed="false">
      <c r="A1" s="62" t="s">
        <v>51</v>
      </c>
      <c r="B1" s="62" t="s">
        <v>52</v>
      </c>
      <c r="C1" s="62" t="s">
        <v>53</v>
      </c>
      <c r="D1" s="62" t="s">
        <v>124</v>
      </c>
      <c r="E1" s="62" t="s">
        <v>125</v>
      </c>
      <c r="F1" s="62" t="s">
        <v>126</v>
      </c>
      <c r="G1" s="62" t="s">
        <v>65</v>
      </c>
      <c r="H1" s="62" t="s">
        <v>66</v>
      </c>
      <c r="I1" s="62" t="s">
        <v>127</v>
      </c>
      <c r="J1" s="62" t="s">
        <v>128</v>
      </c>
      <c r="K1" s="62" t="s">
        <v>129</v>
      </c>
      <c r="L1" s="62" t="s">
        <v>130</v>
      </c>
      <c r="M1" s="62" t="s">
        <v>131</v>
      </c>
      <c r="N1" s="62" t="s">
        <v>132</v>
      </c>
    </row>
    <row r="2" customFormat="false" ht="17.15" hidden="false" customHeight="false" outlineLevel="0" collapsed="false">
      <c r="A2" s="63" t="s">
        <v>133</v>
      </c>
      <c r="B2" s="63" t="s">
        <v>68</v>
      </c>
      <c r="C2" s="63" t="s">
        <v>69</v>
      </c>
      <c r="D2" s="63" t="n">
        <v>3</v>
      </c>
      <c r="E2" s="64" t="n">
        <f aca="false">AVERAGE('Subhorizon stats'!M2:M4)</f>
        <v>18.065</v>
      </c>
      <c r="F2" s="64" t="n">
        <f aca="false">SQRT(var.s('Subhorizon stats'!M2:M4)+AVERAGE('Subhorizon stats'!N2:N4))</f>
        <v>9.92307538014299</v>
      </c>
      <c r="G2" s="65" t="n">
        <f aca="false">AVERAGE('Subhorizon stats'!O2:O4)</f>
        <v>1.3723004832378</v>
      </c>
      <c r="H2" s="65" t="n">
        <f aca="false">SQRT(SUMPRODUCT('Subhorizon stats'!P2:P4,'Subhorizon stats'!P2:P4)/COUNT('Subhorizon stats'!P2:P4))</f>
        <v>0.0495015507545564</v>
      </c>
      <c r="I2" s="67" t="n">
        <f aca="false">199+222*LOG10(E2)</f>
        <v>478.018028430697</v>
      </c>
      <c r="J2" s="67" t="n">
        <f aca="false">IF(E2-F2&gt;0,199+222*LOG10(E2-F2),NA())</f>
        <v>401.181411148628</v>
      </c>
      <c r="K2" s="67" t="n">
        <f aca="false">199+222*LOG10(E2+F2)</f>
        <v>520.228013753312</v>
      </c>
      <c r="L2" s="67" t="n">
        <f aca="false">I2-J2</f>
        <v>76.8366172820691</v>
      </c>
      <c r="M2" s="67" t="n">
        <f aca="false">K2-I2</f>
        <v>42.2099853226154</v>
      </c>
      <c r="N2" s="67" t="n">
        <f aca="false">222/(LN(10)*E2)*F2</f>
        <v>52.9597114644648</v>
      </c>
    </row>
    <row r="3" customFormat="false" ht="17.15" hidden="false" customHeight="false" outlineLevel="0" collapsed="false">
      <c r="A3" s="63" t="s">
        <v>133</v>
      </c>
      <c r="B3" s="63" t="s">
        <v>79</v>
      </c>
      <c r="C3" s="63" t="s">
        <v>80</v>
      </c>
      <c r="D3" s="63" t="n">
        <v>4</v>
      </c>
      <c r="E3" s="64" t="n">
        <f aca="false">AVERAGE('Subhorizon stats'!M5:M8)</f>
        <v>33.485</v>
      </c>
      <c r="F3" s="64" t="n">
        <f aca="false">SQRT(var.s('Subhorizon stats'!M5:M8)+AVERAGE('Subhorizon stats'!N5:N8))</f>
        <v>17.9925280788072</v>
      </c>
      <c r="G3" s="65" t="n">
        <f aca="false">AVERAGE('Subhorizon stats'!O5:O8)</f>
        <v>3.80652312456556</v>
      </c>
      <c r="H3" s="65" t="n">
        <f aca="false">SQRT(SUMPRODUCT('Subhorizon stats'!P5:P8,'Subhorizon stats'!P5:P8)/COUNT('Subhorizon stats'!P5:P8))</f>
        <v>0.0405154568296517</v>
      </c>
      <c r="I3" s="67" t="n">
        <f aca="false">199+222*LOG10(E3)</f>
        <v>537.516767326428</v>
      </c>
      <c r="J3" s="67" t="n">
        <f aca="false">IF(E3-F3&gt;0,199+222*LOG10(E3-F3),NA())</f>
        <v>463.206799329416</v>
      </c>
      <c r="K3" s="67" t="n">
        <f aca="false">199+222*LOG10(E3+F3)</f>
        <v>578.979125884106</v>
      </c>
      <c r="L3" s="67" t="n">
        <f aca="false">I3-J3</f>
        <v>74.3099679970129</v>
      </c>
      <c r="M3" s="67" t="n">
        <f aca="false">K3-I3</f>
        <v>41.4623585576777</v>
      </c>
      <c r="N3" s="67" t="n">
        <f aca="false">222/(LN(10)*E3)*F3</f>
        <v>51.8058938792174</v>
      </c>
    </row>
    <row r="4" customFormat="false" ht="17.15" hidden="false" customHeight="false" outlineLevel="0" collapsed="false">
      <c r="A4" s="63" t="s">
        <v>133</v>
      </c>
      <c r="B4" s="63" t="s">
        <v>90</v>
      </c>
      <c r="C4" s="63" t="s">
        <v>91</v>
      </c>
      <c r="D4" s="63" t="n">
        <v>2</v>
      </c>
      <c r="E4" s="64" t="n">
        <f aca="false">AVERAGE('Subhorizon stats'!M9:M10)</f>
        <v>30.95</v>
      </c>
      <c r="F4" s="64" t="n">
        <f aca="false">SQRT(var.s('Subhorizon stats'!M9:M10)+AVERAGE('Subhorizon stats'!N9:N10))</f>
        <v>2.76066115269513</v>
      </c>
      <c r="G4" s="65" t="n">
        <f aca="false">AVERAGE('Subhorizon stats'!O9:O10)</f>
        <v>6.43588257225776</v>
      </c>
      <c r="H4" s="65" t="n">
        <f aca="false">SQRT(SUMPRODUCT('Subhorizon stats'!P9:P10,'Subhorizon stats'!P9:P10)/COUNT('Subhorizon stats'!P9:P10))</f>
        <v>0.103502904357059</v>
      </c>
      <c r="I4" s="67" t="n">
        <f aca="false">199+222*LOG10(E4)</f>
        <v>529.926665045063</v>
      </c>
      <c r="J4" s="67" t="n">
        <f aca="false">IF(E4-F4&gt;0,199+222*LOG10(E4-F4),NA())</f>
        <v>520.918845590916</v>
      </c>
      <c r="K4" s="67" t="n">
        <f aca="false">199+222*LOG10(E4+F4)</f>
        <v>538.164333992246</v>
      </c>
      <c r="L4" s="67" t="n">
        <f aca="false">I4-J4</f>
        <v>9.00781945414747</v>
      </c>
      <c r="M4" s="67" t="n">
        <f aca="false">K4-I4</f>
        <v>8.23766894718233</v>
      </c>
      <c r="N4" s="67" t="n">
        <f aca="false">222/(LN(10)*E4)*F4</f>
        <v>8.5998274285776</v>
      </c>
    </row>
    <row r="5" customFormat="false" ht="17.15" hidden="false" customHeight="false" outlineLevel="0" collapsed="false">
      <c r="A5" s="63" t="s">
        <v>133</v>
      </c>
      <c r="B5" s="63" t="s">
        <v>96</v>
      </c>
      <c r="C5" s="63" t="s">
        <v>97</v>
      </c>
      <c r="D5" s="63" t="n">
        <v>1</v>
      </c>
      <c r="E5" s="64" t="n">
        <f aca="false">AVERAGE('Subhorizon stats'!M11:M11)</f>
        <v>21.2</v>
      </c>
      <c r="F5" s="64" t="n">
        <f aca="false">SQRT(0+AVERAGE('Subhorizon stats'!N11:N11))</f>
        <v>2.55799400572662</v>
      </c>
      <c r="G5" s="65" t="n">
        <f aca="false">AVERAGE('Subhorizon stats'!O11:O11)</f>
        <v>9.57770909090909</v>
      </c>
      <c r="H5" s="65" t="n">
        <f aca="false">SQRT(SUMPRODUCT('Subhorizon stats'!P11:P11,'Subhorizon stats'!P11:P11)/COUNT('Subhorizon stats'!P11:P11))</f>
        <v>0.0085906444042465</v>
      </c>
      <c r="I5" s="67" t="n">
        <f aca="false">199+222*LOG10(E5)</f>
        <v>493.446561126183</v>
      </c>
      <c r="J5" s="67" t="n">
        <f aca="false">IF(E5-F5&gt;0,199+222*LOG10(E5-F5),NA())</f>
        <v>481.04936680917</v>
      </c>
      <c r="K5" s="67" t="n">
        <f aca="false">199+222*LOG10(E5+F5)</f>
        <v>504.429768589469</v>
      </c>
      <c r="L5" s="67" t="n">
        <f aca="false">I5-J5</f>
        <v>12.3971943170124</v>
      </c>
      <c r="M5" s="67" t="n">
        <f aca="false">K5-I5</f>
        <v>10.9832074632861</v>
      </c>
      <c r="N5" s="67" t="n">
        <f aca="false">222/(LN(10)*E5)*F5</f>
        <v>11.6332469470361</v>
      </c>
    </row>
    <row r="6" customFormat="false" ht="32.8" hidden="false" customHeight="false" outlineLevel="0" collapsed="false">
      <c r="A6" s="63" t="s">
        <v>134</v>
      </c>
      <c r="B6" s="63" t="s">
        <v>68</v>
      </c>
      <c r="C6" s="63" t="s">
        <v>101</v>
      </c>
      <c r="D6" s="63" t="n">
        <v>1</v>
      </c>
      <c r="E6" s="64" t="n">
        <f aca="false">AVERAGE('Subhorizon stats'!M12:M12)</f>
        <v>42.5</v>
      </c>
      <c r="F6" s="64" t="n">
        <f aca="false">SQRT(0+AVERAGE('Subhorizon stats'!N12:N12))</f>
        <v>2.50938239413606</v>
      </c>
      <c r="G6" s="65" t="n">
        <f aca="false">AVERAGE('Subhorizon stats'!O12:O12)</f>
        <v>1.99838709677419</v>
      </c>
      <c r="H6" s="65" t="n">
        <f aca="false">SQRT(SUMPRODUCT('Subhorizon stats'!P12:P12,'Subhorizon stats'!P12:P12)/COUNT('Subhorizon stats'!P12:P12))</f>
        <v>0.0755326731659157</v>
      </c>
      <c r="I6" s="67" t="n">
        <f aca="false">199+222*LOG10(E6)</f>
        <v>560.502342471169</v>
      </c>
      <c r="J6" s="67" t="n">
        <f aca="false">IF(E6-F6&gt;0,199+222*LOG10(E6-F6),NA())</f>
        <v>554.63470071504</v>
      </c>
      <c r="K6" s="67" t="n">
        <f aca="false">199+222*LOG10(E6+F6)</f>
        <v>566.033277924679</v>
      </c>
      <c r="L6" s="67" t="n">
        <f aca="false">I6-J6</f>
        <v>5.86764175612859</v>
      </c>
      <c r="M6" s="67" t="n">
        <f aca="false">K6-I6</f>
        <v>5.5309354535101</v>
      </c>
      <c r="N6" s="67" t="n">
        <f aca="false">222/(LN(10)*E6)*F6</f>
        <v>5.69265942918538</v>
      </c>
    </row>
    <row r="7" customFormat="false" ht="32.8" hidden="false" customHeight="false" outlineLevel="0" collapsed="false">
      <c r="A7" s="63" t="s">
        <v>134</v>
      </c>
      <c r="B7" s="63" t="s">
        <v>79</v>
      </c>
      <c r="C7" s="63" t="s">
        <v>104</v>
      </c>
      <c r="D7" s="63" t="n">
        <v>1</v>
      </c>
      <c r="E7" s="64" t="n">
        <f aca="false">AVERAGE('Subhorizon stats'!M13:M13)</f>
        <v>36.27</v>
      </c>
      <c r="F7" s="64" t="n">
        <f aca="false">SQRT(0+AVERAGE('Subhorizon stats'!N13:N13))</f>
        <v>5.40450429425925</v>
      </c>
      <c r="G7" s="65" t="n">
        <f aca="false">AVERAGE('Subhorizon stats'!O13:O13)</f>
        <v>4.82990545454546</v>
      </c>
      <c r="H7" s="65" t="n">
        <f aca="false">SQRT(SUMPRODUCT('Subhorizon stats'!P13:P13,'Subhorizon stats'!P13:P13)/COUNT('Subhorizon stats'!P13:P13))</f>
        <v>0.0654042123169159</v>
      </c>
      <c r="I7" s="67" t="n">
        <f aca="false">199+222*LOG10(E7)</f>
        <v>545.219557338856</v>
      </c>
      <c r="J7" s="67" t="n">
        <f aca="false">IF(E7-F7&gt;0,199+222*LOG10(E7-F7),NA())</f>
        <v>529.663062878898</v>
      </c>
      <c r="K7" s="67" t="n">
        <f aca="false">199+222*LOG10(E7+F7)</f>
        <v>558.611238285625</v>
      </c>
      <c r="L7" s="67" t="n">
        <f aca="false">I7-J7</f>
        <v>15.5564944599579</v>
      </c>
      <c r="M7" s="67" t="n">
        <f aca="false">K7-I7</f>
        <v>13.3916809467694</v>
      </c>
      <c r="N7" s="67" t="n">
        <f aca="false">222/(LN(10)*E7)*F7</f>
        <v>14.3663220048819</v>
      </c>
    </row>
    <row r="8" customFormat="false" ht="32.8" hidden="false" customHeight="false" outlineLevel="0" collapsed="false">
      <c r="A8" s="63" t="s">
        <v>134</v>
      </c>
      <c r="B8" s="63" t="s">
        <v>90</v>
      </c>
      <c r="C8" s="63" t="s">
        <v>107</v>
      </c>
      <c r="D8" s="63" t="n">
        <v>1</v>
      </c>
      <c r="E8" s="64" t="n">
        <f aca="false">AVERAGE('Subhorizon stats'!M14:M14)</f>
        <v>57.95</v>
      </c>
      <c r="F8" s="64" t="n">
        <f aca="false">SQRT(0+AVERAGE('Subhorizon stats'!N14:N14))</f>
        <v>2.07042668710261</v>
      </c>
      <c r="G8" s="65" t="n">
        <f aca="false">AVERAGE('Subhorizon stats'!O14:O14)</f>
        <v>6.18414222222222</v>
      </c>
      <c r="H8" s="65" t="n">
        <f aca="false">SQRT(SUMPRODUCT('Subhorizon stats'!P14:P14,'Subhorizon stats'!P14:P14)/COUNT('Subhorizon stats'!P14:P14))</f>
        <v>0.0460917369560085</v>
      </c>
      <c r="I8" s="67" t="n">
        <f aca="false">199+222*LOG10(E8)</f>
        <v>590.397863746513</v>
      </c>
      <c r="J8" s="67" t="n">
        <f aca="false">IF(E8-F8&gt;0,199+222*LOG10(E8-F8),NA())</f>
        <v>586.890184038515</v>
      </c>
      <c r="K8" s="67" t="n">
        <f aca="false">199+222*LOG10(E8+F8)</f>
        <v>593.782395429875</v>
      </c>
      <c r="L8" s="67" t="n">
        <f aca="false">I8-J8</f>
        <v>3.50767970799893</v>
      </c>
      <c r="M8" s="67" t="n">
        <f aca="false">K8-I8</f>
        <v>3.3845316833615</v>
      </c>
      <c r="N8" s="67" t="n">
        <f aca="false">222/(LN(10)*E8)*F8</f>
        <v>3.44463890521905</v>
      </c>
    </row>
    <row r="9" customFormat="false" ht="32.8" hidden="false" customHeight="false" outlineLevel="0" collapsed="false">
      <c r="A9" s="63" t="s">
        <v>134</v>
      </c>
      <c r="B9" s="63" t="s">
        <v>96</v>
      </c>
      <c r="C9" s="63" t="s">
        <v>109</v>
      </c>
      <c r="D9" s="63" t="n">
        <v>1</v>
      </c>
      <c r="E9" s="64" t="n">
        <f aca="false">AVERAGE('Subhorizon stats'!M15:M15)</f>
        <v>120.8</v>
      </c>
      <c r="F9" s="64" t="n">
        <f aca="false">SQRT(0+AVERAGE('Subhorizon stats'!N15:N15))</f>
        <v>26.2728947776982</v>
      </c>
      <c r="G9" s="65" t="n">
        <f aca="false">AVERAGE('Subhorizon stats'!O15:O15)</f>
        <v>9.13685811965812</v>
      </c>
      <c r="H9" s="65" t="n">
        <f aca="false">SQRT(SUMPRODUCT('Subhorizon stats'!P15:P15,'Subhorizon stats'!P15:P15)/COUNT('Subhorizon stats'!P15:P15))</f>
        <v>0.0292132552945674</v>
      </c>
      <c r="I9" s="67" t="n">
        <f aca="false">199+222*LOG10(E9)</f>
        <v>661.218859411294</v>
      </c>
      <c r="J9" s="67" t="n">
        <f aca="false">IF(E9-F9&gt;0,199+222*LOG10(E9-F9),NA())</f>
        <v>637.573511555185</v>
      </c>
      <c r="K9" s="67" t="n">
        <f aca="false">199+222*LOG10(E9+F9)</f>
        <v>680.192246202342</v>
      </c>
      <c r="L9" s="67" t="n">
        <f aca="false">I9-J9</f>
        <v>23.6453478561092</v>
      </c>
      <c r="M9" s="67" t="n">
        <f aca="false">K9-I9</f>
        <v>18.9733867910476</v>
      </c>
      <c r="N9" s="67" t="n">
        <f aca="false">222/(LN(10)*E9)*F9</f>
        <v>20.9690269542927</v>
      </c>
    </row>
    <row r="10" customFormat="false" ht="17.15" hidden="false" customHeight="false" outlineLevel="0" collapsed="false">
      <c r="A10" s="63" t="s">
        <v>135</v>
      </c>
      <c r="B10" s="63" t="s">
        <v>68</v>
      </c>
      <c r="C10" s="63" t="s">
        <v>113</v>
      </c>
      <c r="D10" s="63" t="n">
        <v>1</v>
      </c>
      <c r="E10" s="64" t="n">
        <f aca="false">AVERAGE('Subhorizon stats'!M16:M16)</f>
        <v>55.8</v>
      </c>
      <c r="F10" s="64" t="n">
        <f aca="false">SQRT(0+AVERAGE('Subhorizon stats'!N16:N16))</f>
        <v>0.182574185835055</v>
      </c>
      <c r="G10" s="65" t="n">
        <f aca="false">AVERAGE('Subhorizon stats'!O16:O16)</f>
        <v>1.50857763157895</v>
      </c>
      <c r="H10" s="65" t="n">
        <f aca="false">SQRT(SUMPRODUCT('Subhorizon stats'!P16:P16,'Subhorizon stats'!P16:P16)/COUNT('Subhorizon stats'!P16:P16))</f>
        <v>0.0119964590326024</v>
      </c>
      <c r="I10" s="67" t="n">
        <f aca="false">199+222*LOG10(E10)</f>
        <v>586.752792164143</v>
      </c>
      <c r="J10" s="67" t="n">
        <f aca="false">IF(E10-F10&gt;0,199+222*LOG10(E10-F10),NA())</f>
        <v>586.436816291108</v>
      </c>
      <c r="K10" s="67" t="n">
        <f aca="false">199+222*LOG10(E10+F10)</f>
        <v>587.067735870204</v>
      </c>
      <c r="L10" s="67" t="n">
        <f aca="false">I10-J10</f>
        <v>0.315975873034745</v>
      </c>
      <c r="M10" s="67" t="n">
        <f aca="false">K10-I10</f>
        <v>0.314943706061626</v>
      </c>
      <c r="N10" s="67" t="n">
        <f aca="false">222/(LN(10)*E10)*F10</f>
        <v>0.31545866381799</v>
      </c>
    </row>
    <row r="11" customFormat="false" ht="17.15" hidden="false" customHeight="false" outlineLevel="0" collapsed="false">
      <c r="A11" s="63" t="s">
        <v>135</v>
      </c>
      <c r="B11" s="63" t="s">
        <v>79</v>
      </c>
      <c r="C11" s="63" t="s">
        <v>116</v>
      </c>
      <c r="D11" s="63" t="n">
        <v>2</v>
      </c>
      <c r="E11" s="64" t="n">
        <f aca="false">AVERAGE('Subhorizon stats'!M17:M18)</f>
        <v>103.225</v>
      </c>
      <c r="F11" s="64" t="n">
        <f aca="false">SQRT(var.s('Subhorizon stats'!M17:M18)+AVERAGE('Subhorizon stats'!N17:N18))</f>
        <v>47.0324772541982</v>
      </c>
      <c r="G11" s="65" t="n">
        <f aca="false">AVERAGE('Subhorizon stats'!O17:O18)</f>
        <v>4.78936187535093</v>
      </c>
      <c r="H11" s="65" t="n">
        <f aca="false">SQRT(SUMPRODUCT('Subhorizon stats'!P17:P18,'Subhorizon stats'!P17:P18)/COUNT('Subhorizon stats'!P17:P18))</f>
        <v>0.0374858613655238</v>
      </c>
      <c r="I11" s="67" t="n">
        <f aca="false">199+222*LOG10(E11)</f>
        <v>646.060245923376</v>
      </c>
      <c r="J11" s="67" t="n">
        <f aca="false">IF(E11-F11&gt;0,199+222*LOG10(E11-F11),NA())</f>
        <v>587.428633670665</v>
      </c>
      <c r="K11" s="67" t="n">
        <f aca="false">199+222*LOG10(E11+F11)</f>
        <v>682.257612642415</v>
      </c>
      <c r="L11" s="67" t="n">
        <f aca="false">I11-J11</f>
        <v>58.6316122527114</v>
      </c>
      <c r="M11" s="67" t="n">
        <f aca="false">K11-I11</f>
        <v>36.1973667190385</v>
      </c>
      <c r="N11" s="67" t="n">
        <f aca="false">222/(LN(10)*E11)*F11</f>
        <v>43.9288918950442</v>
      </c>
    </row>
    <row r="12" customFormat="false" ht="17.15" hidden="false" customHeight="false" outlineLevel="0" collapsed="false">
      <c r="A12" s="63" t="s">
        <v>135</v>
      </c>
      <c r="B12" s="63" t="s">
        <v>96</v>
      </c>
      <c r="C12" s="63" t="s">
        <v>121</v>
      </c>
      <c r="D12" s="63" t="n">
        <v>1</v>
      </c>
      <c r="E12" s="64" t="n">
        <f aca="false">AVERAGE('Subhorizon stats'!M19:M19)</f>
        <v>90.55</v>
      </c>
      <c r="F12" s="64" t="n">
        <f aca="false">SQRT(0+AVERAGE('Subhorizon stats'!N19:N19))</f>
        <v>11.9671634065889</v>
      </c>
      <c r="G12" s="65" t="n">
        <f aca="false">AVERAGE('Subhorizon stats'!O19:O19)</f>
        <v>9.6035</v>
      </c>
      <c r="H12" s="65" t="n">
        <f aca="false">SQRT(SUMPRODUCT('Subhorizon stats'!P19:P19,'Subhorizon stats'!P19:P19)/COUNT('Subhorizon stats'!P19:P19))</f>
        <v>0.010630305594116</v>
      </c>
      <c r="I12" s="67" t="n">
        <f aca="false">199+222*LOG10(E12)</f>
        <v>633.429236932318</v>
      </c>
      <c r="J12" s="67" t="n">
        <f aca="false">IF(E12-F12&gt;0,199+222*LOG10(E12-F12),NA())</f>
        <v>619.762749716243</v>
      </c>
      <c r="K12" s="67" t="n">
        <f aca="false">199+222*LOG10(E12+F12)</f>
        <v>645.396840979667</v>
      </c>
      <c r="L12" s="67" t="n">
        <f aca="false">I12-J12</f>
        <v>13.6664872160743</v>
      </c>
      <c r="M12" s="67" t="n">
        <f aca="false">K12-I12</f>
        <v>11.967604047349</v>
      </c>
      <c r="N12" s="67" t="n">
        <f aca="false">222/(LN(10)*E12)*F12</f>
        <v>12.7420719270742</v>
      </c>
    </row>
    <row r="13" customFormat="false" ht="15" hidden="false" customHeight="false" outlineLevel="0" collapsed="false">
      <c r="A13" s="63"/>
      <c r="B13" s="63"/>
      <c r="C13" s="63"/>
      <c r="D13" s="63"/>
      <c r="E13" s="63"/>
      <c r="F13" s="63"/>
      <c r="G13" s="63"/>
      <c r="H13" s="63"/>
      <c r="I13" s="63"/>
      <c r="J13" s="63"/>
      <c r="K13" s="63"/>
      <c r="L13" s="63"/>
      <c r="M13" s="63"/>
      <c r="N13" s="63"/>
    </row>
    <row r="14" customFormat="false" ht="15" hidden="false" customHeight="false" outlineLevel="0" collapsed="false">
      <c r="A14" s="63"/>
      <c r="B14" s="63"/>
      <c r="C14" s="63"/>
      <c r="D14" s="63"/>
      <c r="E14" s="63"/>
      <c r="F14" s="63"/>
      <c r="G14" s="63"/>
      <c r="H14" s="63"/>
      <c r="I14" s="63"/>
      <c r="J14" s="63"/>
      <c r="K14" s="63"/>
      <c r="L14" s="63"/>
      <c r="M14" s="63"/>
      <c r="N14" s="63"/>
    </row>
    <row r="15" customFormat="false" ht="17.15" hidden="false" customHeight="true" outlineLevel="0" collapsed="false">
      <c r="A15" s="68" t="s">
        <v>136</v>
      </c>
      <c r="B15" s="68"/>
      <c r="C15" s="68"/>
      <c r="D15" s="68"/>
      <c r="E15" s="68"/>
      <c r="F15" s="68"/>
      <c r="G15" s="68"/>
      <c r="H15" s="68"/>
      <c r="I15" s="68"/>
      <c r="J15" s="68"/>
      <c r="K15" s="68"/>
      <c r="L15" s="68"/>
      <c r="M15" s="68"/>
      <c r="N15" s="68"/>
    </row>
    <row r="16" customFormat="false" ht="15" hidden="false" customHeight="true" outlineLevel="0" collapsed="false">
      <c r="A16" s="69" t="s">
        <v>137</v>
      </c>
      <c r="B16" s="69"/>
      <c r="C16" s="69"/>
      <c r="D16" s="69"/>
      <c r="E16" s="69"/>
      <c r="F16" s="69"/>
      <c r="G16" s="69"/>
      <c r="H16" s="69"/>
      <c r="I16" s="69"/>
      <c r="J16" s="69"/>
      <c r="K16" s="69"/>
      <c r="L16" s="69"/>
      <c r="M16" s="69"/>
      <c r="N16" s="69"/>
    </row>
    <row r="17" customFormat="false" ht="15" hidden="false" customHeight="false" outlineLevel="0" collapsed="false">
      <c r="A17" s="69"/>
      <c r="B17" s="69"/>
      <c r="C17" s="69"/>
      <c r="D17" s="69"/>
      <c r="E17" s="69"/>
      <c r="F17" s="69"/>
      <c r="G17" s="69"/>
      <c r="H17" s="69"/>
      <c r="I17" s="69"/>
      <c r="J17" s="69"/>
      <c r="K17" s="69"/>
      <c r="L17" s="69"/>
      <c r="M17" s="69"/>
      <c r="N17" s="69"/>
    </row>
    <row r="18" customFormat="false" ht="15" hidden="false" customHeight="false" outlineLevel="0" collapsed="false">
      <c r="A18" s="69"/>
      <c r="B18" s="69"/>
      <c r="C18" s="69"/>
      <c r="D18" s="69"/>
      <c r="E18" s="69"/>
      <c r="F18" s="69"/>
      <c r="G18" s="69"/>
      <c r="H18" s="69"/>
      <c r="I18" s="69"/>
      <c r="J18" s="69"/>
      <c r="K18" s="69"/>
      <c r="L18" s="69"/>
      <c r="M18" s="69"/>
      <c r="N18" s="69"/>
    </row>
    <row r="19" customFormat="false" ht="15" hidden="false" customHeight="false" outlineLevel="0" collapsed="false">
      <c r="A19" s="69"/>
      <c r="B19" s="69"/>
      <c r="C19" s="69"/>
      <c r="D19" s="69"/>
      <c r="E19" s="69"/>
      <c r="F19" s="69"/>
      <c r="G19" s="69"/>
      <c r="H19" s="69"/>
      <c r="I19" s="69"/>
      <c r="J19" s="69"/>
      <c r="K19" s="69"/>
      <c r="L19" s="69"/>
      <c r="M19" s="69"/>
      <c r="N19" s="69"/>
    </row>
  </sheetData>
  <mergeCells count="2">
    <mergeCell ref="A15:N15"/>
    <mergeCell ref="A16:N19"/>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en-US</dc:language>
  <cp:lastModifiedBy/>
  <dcterms:modified xsi:type="dcterms:W3CDTF">2026-07-16T14:19:27Z</dcterms:modified>
  <cp:revision>3</cp:revision>
  <dc:subject/>
  <dc:title/>
</cp:coreProperties>
</file>

<file path=docProps/custom.xml><?xml version="1.0" encoding="utf-8"?>
<Properties xmlns="http://schemas.openxmlformats.org/officeDocument/2006/custom-properties" xmlns:vt="http://schemas.openxmlformats.org/officeDocument/2006/docPropsVTypes"/>
</file>