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22896" windowHeight="10620" activeTab="5"/>
  </bookViews>
  <sheets>
    <sheet name="Arts 1-09" sheetId="1" r:id="rId1"/>
    <sheet name="Arts 1-12" sheetId="2" r:id="rId2"/>
    <sheet name="ETLC E5-013" sheetId="6" r:id="rId3"/>
    <sheet name="MEC 3-3" sheetId="3" r:id="rId4"/>
    <sheet name="TELUS 143" sheetId="4" r:id="rId5"/>
    <sheet name="Tory B-39" sheetId="5" r:id="rId6"/>
  </sheets>
  <calcPr calcId="125725"/>
</workbook>
</file>

<file path=xl/calcChain.xml><?xml version="1.0" encoding="utf-8"?>
<calcChain xmlns="http://schemas.openxmlformats.org/spreadsheetml/2006/main">
  <c r="D36" i="5"/>
  <c r="D35"/>
  <c r="D34"/>
  <c r="D33"/>
  <c r="D32"/>
  <c r="D31"/>
  <c r="E37" s="1"/>
  <c r="D26"/>
  <c r="D25"/>
  <c r="D23"/>
  <c r="D28" s="1"/>
  <c r="D19"/>
  <c r="D18"/>
  <c r="D17"/>
  <c r="D16"/>
  <c r="D15"/>
  <c r="D14"/>
  <c r="D13"/>
  <c r="D12"/>
  <c r="D11"/>
  <c r="D10"/>
  <c r="D30" i="4"/>
  <c r="D29"/>
  <c r="D28"/>
  <c r="E31" s="1"/>
  <c r="D24"/>
  <c r="D20"/>
  <c r="D19"/>
  <c r="D18"/>
  <c r="D17"/>
  <c r="D16"/>
  <c r="D15"/>
  <c r="D14"/>
  <c r="D13"/>
  <c r="D12"/>
  <c r="D11"/>
  <c r="D10"/>
  <c r="D21" s="1"/>
  <c r="D31" i="3"/>
  <c r="D29"/>
  <c r="D28"/>
  <c r="E32" s="1"/>
  <c r="D25"/>
  <c r="E26" s="1"/>
  <c r="D20"/>
  <c r="D19"/>
  <c r="D18"/>
  <c r="D17"/>
  <c r="D16"/>
  <c r="D15"/>
  <c r="D14"/>
  <c r="D13"/>
  <c r="D12"/>
  <c r="D11"/>
  <c r="D10"/>
  <c r="D36" i="6"/>
  <c r="D35"/>
  <c r="D34"/>
  <c r="D33"/>
  <c r="E37" s="1"/>
  <c r="D29"/>
  <c r="D27"/>
  <c r="D26"/>
  <c r="D30" s="1"/>
  <c r="D22"/>
  <c r="D21"/>
  <c r="D20"/>
  <c r="D19"/>
  <c r="D18"/>
  <c r="D17"/>
  <c r="D16"/>
  <c r="D15"/>
  <c r="D14"/>
  <c r="D13"/>
  <c r="D12"/>
  <c r="D11"/>
  <c r="D23" s="1"/>
  <c r="D10"/>
  <c r="D34" i="2"/>
  <c r="D32"/>
  <c r="D31"/>
  <c r="D30"/>
  <c r="E35" s="1"/>
  <c r="D26"/>
  <c r="D22"/>
  <c r="D21"/>
  <c r="D20"/>
  <c r="D19"/>
  <c r="D18"/>
  <c r="D17"/>
  <c r="D16"/>
  <c r="D15"/>
  <c r="D14"/>
  <c r="D13"/>
  <c r="D12"/>
  <c r="D11"/>
  <c r="D10"/>
  <c r="D23" s="1"/>
  <c r="D31" i="1"/>
  <c r="D29"/>
  <c r="D28"/>
  <c r="E32" s="1"/>
  <c r="D25"/>
  <c r="D24"/>
  <c r="E26" s="1"/>
  <c r="D20"/>
  <c r="D19"/>
  <c r="D18"/>
  <c r="D17"/>
  <c r="D16"/>
  <c r="D15"/>
  <c r="D14"/>
  <c r="D13"/>
  <c r="D12"/>
  <c r="D11"/>
  <c r="D10"/>
  <c r="D21" s="1"/>
  <c r="D20" i="5" l="1"/>
  <c r="E21" s="1"/>
  <c r="E29"/>
  <c r="E22" i="4"/>
  <c r="D25"/>
  <c r="E26" s="1"/>
  <c r="D21" i="3"/>
  <c r="E22" s="1"/>
  <c r="E24" i="6"/>
  <c r="E31"/>
  <c r="E24" i="2"/>
  <c r="D27"/>
  <c r="E28" s="1"/>
  <c r="E22" i="1"/>
  <c r="E41" i="5" l="1"/>
  <c r="E43" s="1"/>
  <c r="E39"/>
  <c r="E35" i="4"/>
  <c r="E37" s="1"/>
  <c r="E33"/>
  <c r="E36" i="3"/>
  <c r="E38" s="1"/>
  <c r="E34"/>
  <c r="E41" i="6"/>
  <c r="E43" s="1"/>
  <c r="E39"/>
  <c r="E39" i="2"/>
  <c r="E41" s="1"/>
  <c r="E34" i="1"/>
  <c r="E36" s="1"/>
  <c r="E38" s="1"/>
</calcChain>
</file>

<file path=xl/sharedStrings.xml><?xml version="1.0" encoding="utf-8"?>
<sst xmlns="http://schemas.openxmlformats.org/spreadsheetml/2006/main" count="286" uniqueCount="84">
  <si>
    <t>FINANCIAL SCOPE</t>
  </si>
  <si>
    <t>The proposal budget is based on the TELSAC Renewal Plan forecasted funding estimate and high-level purchase estimates.  Actual costs will be determined through quotes established for the Project Charter.</t>
  </si>
  <si>
    <t>TELSAC FUNDING</t>
  </si>
  <si>
    <t>SPONSOR CONTRIBUTION</t>
  </si>
  <si>
    <t>Expenditures</t>
  </si>
  <si>
    <t>Unit
Cost</t>
  </si>
  <si>
    <t>Qty</t>
  </si>
  <si>
    <t>Total
Cost</t>
  </si>
  <si>
    <t>Budget Estimate</t>
  </si>
  <si>
    <t>Notes</t>
  </si>
  <si>
    <t>Hardware/Infrastructure</t>
  </si>
  <si>
    <t xml:space="preserve">LAN Infrastructure </t>
  </si>
  <si>
    <t>24-Port Network Switch</t>
  </si>
  <si>
    <t>48-Port Network Switch - 1GB</t>
  </si>
  <si>
    <t>1000-Base-SX GBIC</t>
  </si>
  <si>
    <t>SysKonnect Card</t>
  </si>
  <si>
    <t>KVM</t>
  </si>
  <si>
    <t>IBM Server</t>
  </si>
  <si>
    <t>Gateway Server</t>
  </si>
  <si>
    <t>UPS</t>
  </si>
  <si>
    <r>
      <t>Desktop System</t>
    </r>
    <r>
      <rPr>
        <i/>
        <sz val="9"/>
        <rFont val="Times New Roman"/>
        <family val="1"/>
      </rPr>
      <t xml:space="preserve"> PC (Lenovo M58) 4 GB RAM, DVD Multiburner, optical mouse,  21" Flat panel monitor)</t>
    </r>
  </si>
  <si>
    <t xml:space="preserve">Includes one spare </t>
  </si>
  <si>
    <t>TV Tuner, Firewire, Sound Cards</t>
  </si>
  <si>
    <t>1.65% GST</t>
  </si>
  <si>
    <t>SubTotal</t>
  </si>
  <si>
    <t>Software</t>
  </si>
  <si>
    <t>To be determined</t>
  </si>
  <si>
    <t>Miscellaneous</t>
  </si>
  <si>
    <t xml:space="preserve">Projection </t>
  </si>
  <si>
    <t>Locks and cables</t>
  </si>
  <si>
    <t>Minor Renovations</t>
  </si>
  <si>
    <t>Security</t>
  </si>
  <si>
    <t>Cameras and  
"Panic" button</t>
  </si>
  <si>
    <t>Contingency</t>
  </si>
  <si>
    <t>TOTAL EXPENDITURES</t>
  </si>
  <si>
    <t xml:space="preserve"> BALANCE</t>
  </si>
  <si>
    <t>PROPOSAL SUBMISSION</t>
  </si>
  <si>
    <t>This proposal is submitted on behalf of the Faculty of Arts by:</t>
  </si>
  <si>
    <t>Date</t>
  </si>
  <si>
    <t>Lab Sponsor</t>
  </si>
  <si>
    <t>HP 48-Port Network Switch</t>
  </si>
  <si>
    <t>10 GB Small Tree NIC</t>
  </si>
  <si>
    <t>Linksys Switch</t>
  </si>
  <si>
    <t>MAC Server</t>
  </si>
  <si>
    <t>CX4 Cable</t>
  </si>
  <si>
    <r>
      <t>Desktop System</t>
    </r>
    <r>
      <rPr>
        <i/>
        <sz val="9"/>
        <rFont val="Times New Roman"/>
        <family val="1"/>
      </rPr>
      <t xml:space="preserve"> iMAC Intel Quad Core i7 (2.8Ghz, 1TB HD, optical mouse,  27" Flat panel monitor)</t>
    </r>
  </si>
  <si>
    <t>iMic</t>
  </si>
  <si>
    <t>Microsoft Mouse</t>
  </si>
  <si>
    <t>Scanner</t>
  </si>
  <si>
    <t>TV Tuner Card</t>
    <phoneticPr fontId="0" type="noConversion"/>
  </si>
  <si>
    <t>Upgrade</t>
  </si>
  <si>
    <t>Security Hardware</t>
  </si>
  <si>
    <t>48-Port Network Switch - 10Gb</t>
  </si>
  <si>
    <t>24-Port Network Switch - 10Gb</t>
  </si>
  <si>
    <t>Intel 10Gb Network Card</t>
  </si>
  <si>
    <t>CX4 Gore Cable</t>
  </si>
  <si>
    <t>Boot &amp; Imaging Server (NFS) &amp; monitor</t>
  </si>
  <si>
    <t>3TB/Raid/10Gb NIC card</t>
  </si>
  <si>
    <t>Compute Server</t>
  </si>
  <si>
    <t>1TB divided into 3 partitions</t>
  </si>
  <si>
    <r>
      <t>Desktop System</t>
    </r>
    <r>
      <rPr>
        <i/>
        <sz val="9"/>
        <rFont val="Times New Roman"/>
        <family val="1"/>
      </rPr>
      <t xml:space="preserve"> PC (Lenovo M58) 16 GB RAM, DVD Multiburner, optical mouse,  19" flat panel monitor dual or 24" single</t>
    </r>
  </si>
  <si>
    <t xml:space="preserve">Includes two spares, 1for Eva, 1 for Nancy, 1for Arthur, 2 spare monitors </t>
  </si>
  <si>
    <t>Dual Monitor</t>
  </si>
  <si>
    <t>VmWare Workstation</t>
  </si>
  <si>
    <t>Vmplayer</t>
  </si>
  <si>
    <t xml:space="preserve">Windows XP </t>
  </si>
  <si>
    <t>Engineering has licenses</t>
  </si>
  <si>
    <t>Air conditioning</t>
  </si>
  <si>
    <t>This proposal is submitted on behalf of the Department of Electrical and Computer Engineering by:</t>
  </si>
  <si>
    <t>Video Card</t>
  </si>
  <si>
    <t>This proposal is submitted on behalf of the Department of Mechanical Engineering by:</t>
  </si>
  <si>
    <t>TV Tuner, Firewire, Sound cards</t>
  </si>
  <si>
    <t>Covered under the reno budget</t>
  </si>
  <si>
    <r>
      <t>Desktop System</t>
    </r>
    <r>
      <rPr>
        <i/>
        <sz val="9"/>
        <rFont val="Times New Roman"/>
        <family val="1"/>
      </rPr>
      <t xml:space="preserve"> PC (Lenovo M58) 4 GB RAM, DVD Multiburner, optical mouse,  19" Flat panel monitor)</t>
    </r>
  </si>
  <si>
    <t xml:space="preserve">includes one spare </t>
  </si>
  <si>
    <t>Editor</t>
  </si>
  <si>
    <t>PRAAT</t>
  </si>
  <si>
    <t>SmartReg</t>
  </si>
  <si>
    <t>SPSS 17</t>
  </si>
  <si>
    <t>Wavesurfer</t>
  </si>
  <si>
    <t>Security kits</t>
  </si>
  <si>
    <t>use existing stock</t>
  </si>
  <si>
    <t>power/abatement/paint</t>
  </si>
  <si>
    <t>Desks/Chairs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</si>
</sst>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/>
    <xf numFmtId="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indent="1"/>
    </xf>
    <xf numFmtId="3" fontId="6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43" fontId="7" fillId="3" borderId="1" xfId="1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3" fontId="7" fillId="3" borderId="4" xfId="1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indent="2"/>
    </xf>
    <xf numFmtId="3" fontId="6" fillId="2" borderId="6" xfId="0" applyNumberFormat="1" applyFont="1" applyFill="1" applyBorder="1"/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 indent="1"/>
    </xf>
    <xf numFmtId="0" fontId="6" fillId="2" borderId="6" xfId="0" applyFont="1" applyFill="1" applyBorder="1" applyAlignment="1">
      <alignment horizontal="left" vertical="top" wrapText="1" indent="2"/>
    </xf>
    <xf numFmtId="3" fontId="6" fillId="2" borderId="6" xfId="0" applyNumberFormat="1" applyFont="1" applyFill="1" applyBorder="1" applyAlignment="1">
      <alignment vertical="top"/>
    </xf>
    <xf numFmtId="0" fontId="6" fillId="2" borderId="6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left" vertical="top" wrapText="1" indent="1"/>
    </xf>
    <xf numFmtId="0" fontId="7" fillId="2" borderId="6" xfId="0" applyFont="1" applyFill="1" applyBorder="1" applyAlignment="1">
      <alignment horizontal="left" indent="2"/>
    </xf>
    <xf numFmtId="0" fontId="6" fillId="0" borderId="6" xfId="0" applyFont="1" applyBorder="1"/>
    <xf numFmtId="3" fontId="7" fillId="2" borderId="6" xfId="0" applyNumberFormat="1" applyFont="1" applyFill="1" applyBorder="1"/>
    <xf numFmtId="0" fontId="6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 wrapText="1" indent="1"/>
    </xf>
    <xf numFmtId="3" fontId="6" fillId="3" borderId="7" xfId="0" applyNumberFormat="1" applyFont="1" applyFill="1" applyBorder="1"/>
    <xf numFmtId="43" fontId="7" fillId="2" borderId="0" xfId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 indent="1"/>
    </xf>
    <xf numFmtId="3" fontId="7" fillId="3" borderId="5" xfId="0" applyNumberFormat="1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vertical="center"/>
    </xf>
    <xf numFmtId="0" fontId="5" fillId="2" borderId="8" xfId="0" applyFont="1" applyFill="1" applyBorder="1"/>
    <xf numFmtId="0" fontId="5" fillId="2" borderId="8" xfId="0" applyFont="1" applyFill="1" applyBorder="1" applyAlignment="1">
      <alignment horizontal="center"/>
    </xf>
    <xf numFmtId="3" fontId="5" fillId="2" borderId="8" xfId="0" applyNumberFormat="1" applyFont="1" applyFill="1" applyBorder="1"/>
    <xf numFmtId="0" fontId="5" fillId="2" borderId="0" xfId="0" applyFont="1" applyFill="1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2" borderId="6" xfId="0" applyFont="1" applyFill="1" applyBorder="1" applyAlignment="1">
      <alignment horizontal="left"/>
    </xf>
    <xf numFmtId="3" fontId="6" fillId="2" borderId="6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 indent="1"/>
    </xf>
    <xf numFmtId="0" fontId="5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2" borderId="6" xfId="0" applyFont="1" applyFill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0" fontId="5" fillId="2" borderId="0" xfId="0" applyFont="1" applyFill="1" applyBorder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opLeftCell="A10" workbookViewId="0">
      <selection activeCell="H17" sqref="H17"/>
    </sheetView>
  </sheetViews>
  <sheetFormatPr defaultRowHeight="14.4"/>
  <cols>
    <col min="1" max="1" width="23.5546875" customWidth="1"/>
    <col min="6" max="6" width="15.6640625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/>
      <c r="B2" s="5"/>
      <c r="C2" s="6"/>
      <c r="D2" s="5"/>
      <c r="E2" s="5"/>
      <c r="F2" s="4"/>
    </row>
    <row r="3" spans="1:6">
      <c r="A3" s="54" t="s">
        <v>1</v>
      </c>
      <c r="B3" s="55"/>
      <c r="C3" s="55"/>
      <c r="D3" s="55"/>
      <c r="E3" s="55"/>
      <c r="F3" s="55"/>
    </row>
    <row r="4" spans="1:6">
      <c r="A4" s="7"/>
      <c r="B4" s="8"/>
      <c r="C4" s="9"/>
      <c r="D4" s="8"/>
      <c r="E4" s="8"/>
      <c r="F4" s="7"/>
    </row>
    <row r="5" spans="1:6">
      <c r="A5" s="10" t="s">
        <v>2</v>
      </c>
      <c r="B5" s="11"/>
      <c r="C5" s="12"/>
      <c r="D5" s="13"/>
      <c r="E5" s="13">
        <v>114839</v>
      </c>
      <c r="F5" s="14"/>
    </row>
    <row r="6" spans="1:6">
      <c r="A6" s="15" t="s">
        <v>3</v>
      </c>
      <c r="B6" s="16"/>
      <c r="C6" s="17"/>
      <c r="D6" s="18"/>
      <c r="E6" s="18">
        <v>0</v>
      </c>
      <c r="F6" s="19"/>
    </row>
    <row r="7" spans="1:6">
      <c r="A7" s="7"/>
      <c r="B7" s="8"/>
      <c r="C7" s="9"/>
      <c r="D7" s="8"/>
      <c r="E7" s="8"/>
      <c r="F7" s="7"/>
    </row>
    <row r="8" spans="1:6" ht="26.4">
      <c r="A8" s="20" t="s">
        <v>4</v>
      </c>
      <c r="B8" s="21" t="s">
        <v>5</v>
      </c>
      <c r="C8" s="20" t="s">
        <v>6</v>
      </c>
      <c r="D8" s="21" t="s">
        <v>7</v>
      </c>
      <c r="E8" s="21" t="s">
        <v>8</v>
      </c>
      <c r="F8" s="21" t="s">
        <v>9</v>
      </c>
    </row>
    <row r="9" spans="1:6">
      <c r="A9" s="56" t="s">
        <v>10</v>
      </c>
      <c r="B9" s="57"/>
      <c r="C9" s="57"/>
      <c r="D9" s="57"/>
      <c r="E9" s="57"/>
      <c r="F9" s="57"/>
    </row>
    <row r="10" spans="1:6">
      <c r="A10" s="22" t="s">
        <v>11</v>
      </c>
      <c r="B10" s="23">
        <v>300</v>
      </c>
      <c r="C10" s="24">
        <v>0</v>
      </c>
      <c r="D10" s="23">
        <f t="shared" ref="D10:D20" si="0">SUM(B10*C10)</f>
        <v>0</v>
      </c>
      <c r="E10" s="23"/>
      <c r="F10" s="25"/>
    </row>
    <row r="11" spans="1:6">
      <c r="A11" s="22" t="s">
        <v>12</v>
      </c>
      <c r="B11" s="23">
        <v>3100</v>
      </c>
      <c r="C11" s="24">
        <v>1</v>
      </c>
      <c r="D11" s="23">
        <f>SUM(B11*C11)</f>
        <v>3100</v>
      </c>
      <c r="E11" s="23"/>
      <c r="F11" s="25"/>
    </row>
    <row r="12" spans="1:6">
      <c r="A12" s="22" t="s">
        <v>13</v>
      </c>
      <c r="B12" s="23">
        <v>5095</v>
      </c>
      <c r="C12" s="24">
        <v>1</v>
      </c>
      <c r="D12" s="23">
        <f t="shared" si="0"/>
        <v>5095</v>
      </c>
      <c r="E12" s="23"/>
      <c r="F12" s="25"/>
    </row>
    <row r="13" spans="1:6">
      <c r="A13" s="22" t="s">
        <v>14</v>
      </c>
      <c r="B13" s="23">
        <v>850</v>
      </c>
      <c r="C13" s="24">
        <v>1</v>
      </c>
      <c r="D13" s="23">
        <f>SUM(B13*C13)</f>
        <v>850</v>
      </c>
      <c r="E13" s="23"/>
      <c r="F13" s="25"/>
    </row>
    <row r="14" spans="1:6">
      <c r="A14" s="22" t="s">
        <v>15</v>
      </c>
      <c r="B14" s="23">
        <v>700</v>
      </c>
      <c r="C14" s="24">
        <v>1</v>
      </c>
      <c r="D14" s="23">
        <f>SUM(B14*C14)</f>
        <v>700</v>
      </c>
      <c r="E14" s="23"/>
      <c r="F14" s="25"/>
    </row>
    <row r="15" spans="1:6">
      <c r="A15" s="22" t="s">
        <v>16</v>
      </c>
      <c r="B15" s="23">
        <v>300</v>
      </c>
      <c r="C15" s="24">
        <v>1</v>
      </c>
      <c r="D15" s="23">
        <f>SUM(B15*C15)</f>
        <v>300</v>
      </c>
      <c r="E15" s="23"/>
      <c r="F15" s="25"/>
    </row>
    <row r="16" spans="1:6">
      <c r="A16" s="22" t="s">
        <v>17</v>
      </c>
      <c r="B16" s="23">
        <v>6320</v>
      </c>
      <c r="C16" s="24">
        <v>1</v>
      </c>
      <c r="D16" s="23">
        <f t="shared" si="0"/>
        <v>6320</v>
      </c>
      <c r="E16" s="23"/>
      <c r="F16" s="25"/>
    </row>
    <row r="17" spans="1:6">
      <c r="A17" s="22" t="s">
        <v>18</v>
      </c>
      <c r="B17" s="23">
        <v>1000</v>
      </c>
      <c r="C17" s="24">
        <v>1</v>
      </c>
      <c r="D17" s="23">
        <f t="shared" si="0"/>
        <v>1000</v>
      </c>
      <c r="E17" s="23"/>
      <c r="F17" s="25"/>
    </row>
    <row r="18" spans="1:6">
      <c r="A18" s="22" t="s">
        <v>19</v>
      </c>
      <c r="B18" s="23">
        <v>670</v>
      </c>
      <c r="C18" s="24">
        <v>1</v>
      </c>
      <c r="D18" s="23">
        <f>SUM(B18*C18)</f>
        <v>670</v>
      </c>
      <c r="E18" s="23"/>
      <c r="F18" s="25"/>
    </row>
    <row r="19" spans="1:6" ht="79.2" customHeight="1">
      <c r="A19" s="26" t="s">
        <v>20</v>
      </c>
      <c r="B19" s="27">
        <v>1310</v>
      </c>
      <c r="C19" s="28">
        <v>51</v>
      </c>
      <c r="D19" s="27">
        <f t="shared" si="0"/>
        <v>66810</v>
      </c>
      <c r="E19" s="27"/>
      <c r="F19" s="29" t="s">
        <v>21</v>
      </c>
    </row>
    <row r="20" spans="1:6" ht="40.799999999999997" customHeight="1">
      <c r="A20" s="26" t="s">
        <v>22</v>
      </c>
      <c r="B20" s="27">
        <v>250</v>
      </c>
      <c r="C20" s="28">
        <v>51</v>
      </c>
      <c r="D20" s="27">
        <f t="shared" si="0"/>
        <v>12750</v>
      </c>
      <c r="E20" s="27"/>
      <c r="F20" s="29"/>
    </row>
    <row r="21" spans="1:6">
      <c r="A21" s="22" t="s">
        <v>23</v>
      </c>
      <c r="B21" s="23"/>
      <c r="C21" s="24"/>
      <c r="D21" s="23">
        <f>SUM(D10:D20)*1.65%</f>
        <v>1610.3175000000001</v>
      </c>
      <c r="E21" s="23"/>
      <c r="F21" s="25"/>
    </row>
    <row r="22" spans="1:6">
      <c r="A22" s="30" t="s">
        <v>24</v>
      </c>
      <c r="B22" s="23"/>
      <c r="C22" s="24"/>
      <c r="D22" s="31"/>
      <c r="E22" s="32">
        <f>SUM(D10:D21)</f>
        <v>99205.317500000005</v>
      </c>
      <c r="F22" s="33"/>
    </row>
    <row r="23" spans="1:6">
      <c r="A23" s="56" t="s">
        <v>25</v>
      </c>
      <c r="B23" s="57"/>
      <c r="C23" s="57"/>
      <c r="D23" s="57"/>
      <c r="E23" s="57"/>
      <c r="F23" s="57"/>
    </row>
    <row r="24" spans="1:6">
      <c r="A24" s="22" t="s">
        <v>25</v>
      </c>
      <c r="B24" s="23">
        <v>10000</v>
      </c>
      <c r="C24" s="24">
        <v>1</v>
      </c>
      <c r="D24" s="23">
        <f>B24*C24</f>
        <v>10000</v>
      </c>
      <c r="E24" s="23"/>
      <c r="F24" s="25" t="s">
        <v>26</v>
      </c>
    </row>
    <row r="25" spans="1:6">
      <c r="A25" s="22" t="s">
        <v>23</v>
      </c>
      <c r="B25" s="23"/>
      <c r="C25" s="24"/>
      <c r="D25" s="23">
        <f>SUM(D24:D24)*1.65%</f>
        <v>165</v>
      </c>
      <c r="E25" s="23"/>
      <c r="F25" s="25"/>
    </row>
    <row r="26" spans="1:6">
      <c r="A26" s="30" t="s">
        <v>24</v>
      </c>
      <c r="B26" s="23"/>
      <c r="C26" s="24"/>
      <c r="D26" s="31"/>
      <c r="E26" s="32">
        <f>SUM(D24:D25)</f>
        <v>10165</v>
      </c>
      <c r="F26" s="25"/>
    </row>
    <row r="27" spans="1:6">
      <c r="A27" s="56" t="s">
        <v>27</v>
      </c>
      <c r="B27" s="57"/>
      <c r="C27" s="57"/>
      <c r="D27" s="57"/>
      <c r="E27" s="57"/>
      <c r="F27" s="57"/>
    </row>
    <row r="28" spans="1:6">
      <c r="A28" s="22" t="s">
        <v>28</v>
      </c>
      <c r="B28" s="23"/>
      <c r="C28" s="24">
        <v>0</v>
      </c>
      <c r="D28" s="23">
        <f>SUM(B28*C28)</f>
        <v>0</v>
      </c>
      <c r="E28" s="23"/>
      <c r="F28" s="25"/>
    </row>
    <row r="29" spans="1:6">
      <c r="A29" s="22" t="s">
        <v>29</v>
      </c>
      <c r="B29" s="23">
        <v>80</v>
      </c>
      <c r="C29" s="24">
        <v>0</v>
      </c>
      <c r="D29" s="23">
        <f>B29*C29</f>
        <v>0</v>
      </c>
      <c r="E29" s="23"/>
      <c r="F29" s="25"/>
    </row>
    <row r="30" spans="1:6">
      <c r="A30" s="22" t="s">
        <v>30</v>
      </c>
      <c r="B30" s="23"/>
      <c r="C30" s="24">
        <v>0</v>
      </c>
      <c r="D30" s="23"/>
      <c r="E30" s="23"/>
      <c r="F30" s="25"/>
    </row>
    <row r="31" spans="1:6" ht="27">
      <c r="A31" s="22" t="s">
        <v>31</v>
      </c>
      <c r="B31" s="23">
        <v>0</v>
      </c>
      <c r="C31" s="24">
        <v>1</v>
      </c>
      <c r="D31" s="23">
        <f>SUM(B31*C31)</f>
        <v>0</v>
      </c>
      <c r="E31" s="23"/>
      <c r="F31" s="34" t="s">
        <v>32</v>
      </c>
    </row>
    <row r="32" spans="1:6">
      <c r="A32" s="30" t="s">
        <v>24</v>
      </c>
      <c r="B32" s="23"/>
      <c r="C32" s="24"/>
      <c r="D32" s="31"/>
      <c r="E32" s="32">
        <f>SUM(D28:D31)</f>
        <v>0</v>
      </c>
      <c r="F32" s="33"/>
    </row>
    <row r="33" spans="1:6">
      <c r="A33" s="7"/>
      <c r="B33" s="8"/>
      <c r="C33" s="9"/>
      <c r="D33" s="8"/>
      <c r="E33" s="8"/>
      <c r="F33" s="7"/>
    </row>
    <row r="34" spans="1:6">
      <c r="A34" s="22" t="s">
        <v>33</v>
      </c>
      <c r="B34" s="23"/>
      <c r="C34" s="24"/>
      <c r="D34" s="23"/>
      <c r="E34" s="23">
        <f>SUM(E10:E32)*5%</f>
        <v>5468.515875000001</v>
      </c>
      <c r="F34" s="22"/>
    </row>
    <row r="35" spans="1:6">
      <c r="A35" s="7"/>
      <c r="B35" s="8"/>
      <c r="C35" s="9"/>
      <c r="D35" s="8"/>
      <c r="E35" s="8"/>
      <c r="F35" s="7"/>
    </row>
    <row r="36" spans="1:6">
      <c r="A36" s="15" t="s">
        <v>34</v>
      </c>
      <c r="B36" s="16"/>
      <c r="C36" s="17"/>
      <c r="D36" s="18"/>
      <c r="E36" s="18">
        <f>SUM(E10:E34)</f>
        <v>114838.833375</v>
      </c>
      <c r="F36" s="35"/>
    </row>
    <row r="37" spans="1:6">
      <c r="A37" s="36"/>
      <c r="B37" s="37"/>
      <c r="C37" s="38"/>
      <c r="D37" s="39"/>
      <c r="E37" s="39"/>
      <c r="F37" s="40"/>
    </row>
    <row r="38" spans="1:6">
      <c r="A38" s="41" t="s">
        <v>35</v>
      </c>
      <c r="B38" s="42"/>
      <c r="C38" s="17"/>
      <c r="D38" s="18"/>
      <c r="E38" s="18">
        <f>SUM(E5+E6)-E36</f>
        <v>0.16662499999802094</v>
      </c>
      <c r="F38" s="43"/>
    </row>
    <row r="39" spans="1:6">
      <c r="A39" s="7"/>
      <c r="B39" s="8"/>
      <c r="C39" s="9"/>
      <c r="D39" s="8"/>
      <c r="E39" s="8"/>
      <c r="F39" s="7"/>
    </row>
    <row r="40" spans="1:6">
      <c r="A40" s="1" t="s">
        <v>36</v>
      </c>
      <c r="B40" s="2"/>
      <c r="C40" s="2"/>
      <c r="D40" s="2"/>
      <c r="E40" s="2"/>
      <c r="F40" s="3"/>
    </row>
    <row r="41" spans="1:6">
      <c r="A41" s="4"/>
      <c r="B41" s="5"/>
      <c r="C41" s="6"/>
      <c r="D41" s="5"/>
      <c r="E41" s="5"/>
      <c r="F41" s="4"/>
    </row>
    <row r="42" spans="1:6">
      <c r="A42" s="54" t="s">
        <v>37</v>
      </c>
      <c r="B42" s="55"/>
      <c r="C42" s="55"/>
      <c r="D42" s="55"/>
      <c r="E42" s="55"/>
      <c r="F42" s="55"/>
    </row>
    <row r="43" spans="1:6">
      <c r="A43" s="58"/>
      <c r="B43" s="58"/>
      <c r="C43" s="58"/>
      <c r="D43" s="58"/>
      <c r="E43" s="58"/>
      <c r="F43" s="58"/>
    </row>
    <row r="44" spans="1:6">
      <c r="A44" s="44"/>
      <c r="B44" s="5"/>
      <c r="C44" s="45"/>
      <c r="D44" s="46"/>
      <c r="E44" s="46"/>
      <c r="F44" s="44"/>
    </row>
    <row r="45" spans="1:6">
      <c r="A45" s="4" t="s">
        <v>38</v>
      </c>
      <c r="B45" s="5"/>
      <c r="C45" s="47" t="s">
        <v>39</v>
      </c>
      <c r="D45" s="5"/>
      <c r="E45" s="5"/>
      <c r="F45" s="4"/>
    </row>
  </sheetData>
  <sheetProtection password="F70F" sheet="1" objects="1" scenarios="1"/>
  <mergeCells count="6">
    <mergeCell ref="A43:F43"/>
    <mergeCell ref="A3:F3"/>
    <mergeCell ref="A9:F9"/>
    <mergeCell ref="A23:F23"/>
    <mergeCell ref="A27:F27"/>
    <mergeCell ref="A42:F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topLeftCell="A10" workbookViewId="0">
      <selection activeCell="A10" sqref="A10:F37"/>
    </sheetView>
  </sheetViews>
  <sheetFormatPr defaultRowHeight="14.4"/>
  <cols>
    <col min="1" max="1" width="33.44140625" style="48" customWidth="1"/>
    <col min="2" max="2" width="8.44140625" style="49" customWidth="1"/>
    <col min="3" max="3" width="6.44140625" style="50" customWidth="1"/>
    <col min="4" max="4" width="8.44140625" style="49" customWidth="1"/>
    <col min="5" max="5" width="10.44140625" style="49" customWidth="1"/>
    <col min="6" max="6" width="20.44140625" style="48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/>
      <c r="B2" s="5"/>
      <c r="C2" s="6"/>
      <c r="D2" s="5"/>
      <c r="E2" s="5"/>
      <c r="F2" s="4"/>
    </row>
    <row r="3" spans="1:6">
      <c r="A3" s="54" t="s">
        <v>1</v>
      </c>
      <c r="B3" s="55"/>
      <c r="C3" s="55"/>
      <c r="D3" s="55"/>
      <c r="E3" s="55"/>
      <c r="F3" s="55"/>
    </row>
    <row r="4" spans="1:6">
      <c r="A4" s="7"/>
      <c r="B4" s="8"/>
      <c r="C4" s="9"/>
      <c r="D4" s="8"/>
      <c r="E4" s="8"/>
      <c r="F4" s="7"/>
    </row>
    <row r="5" spans="1:6">
      <c r="A5" s="10" t="s">
        <v>2</v>
      </c>
      <c r="B5" s="11"/>
      <c r="C5" s="12"/>
      <c r="D5" s="13"/>
      <c r="E5" s="13">
        <v>132852</v>
      </c>
      <c r="F5" s="14"/>
    </row>
    <row r="6" spans="1:6">
      <c r="A6" s="15" t="s">
        <v>3</v>
      </c>
      <c r="B6" s="16"/>
      <c r="C6" s="17"/>
      <c r="D6" s="18"/>
      <c r="E6" s="18">
        <v>0</v>
      </c>
      <c r="F6" s="19"/>
    </row>
    <row r="7" spans="1:6">
      <c r="A7" s="7"/>
      <c r="B7" s="8"/>
      <c r="C7" s="9"/>
      <c r="D7" s="8"/>
      <c r="E7" s="8"/>
      <c r="F7" s="7"/>
    </row>
    <row r="8" spans="1:6" ht="26.4">
      <c r="A8" s="20" t="s">
        <v>4</v>
      </c>
      <c r="B8" s="21" t="s">
        <v>5</v>
      </c>
      <c r="C8" s="20" t="s">
        <v>6</v>
      </c>
      <c r="D8" s="21" t="s">
        <v>7</v>
      </c>
      <c r="E8" s="21" t="s">
        <v>8</v>
      </c>
      <c r="F8" s="21" t="s">
        <v>9</v>
      </c>
    </row>
    <row r="9" spans="1:6">
      <c r="A9" s="56" t="s">
        <v>10</v>
      </c>
      <c r="B9" s="57"/>
      <c r="C9" s="57"/>
      <c r="D9" s="57"/>
      <c r="E9" s="57"/>
      <c r="F9" s="57"/>
    </row>
    <row r="10" spans="1:6">
      <c r="A10" s="22" t="s">
        <v>11</v>
      </c>
      <c r="B10" s="23">
        <v>300</v>
      </c>
      <c r="C10" s="24">
        <v>0</v>
      </c>
      <c r="D10" s="23">
        <f t="shared" ref="D10:D22" si="0">SUM(B10*C10)</f>
        <v>0</v>
      </c>
      <c r="E10" s="23"/>
      <c r="F10" s="25"/>
    </row>
    <row r="11" spans="1:6">
      <c r="A11" s="22" t="s">
        <v>40</v>
      </c>
      <c r="B11" s="23">
        <v>4300</v>
      </c>
      <c r="C11" s="24">
        <v>1</v>
      </c>
      <c r="D11" s="23">
        <f t="shared" si="0"/>
        <v>4300</v>
      </c>
      <c r="E11" s="23"/>
      <c r="F11" s="25"/>
    </row>
    <row r="12" spans="1:6">
      <c r="A12" s="22" t="s">
        <v>41</v>
      </c>
      <c r="B12" s="23">
        <v>1200</v>
      </c>
      <c r="C12" s="24">
        <v>1</v>
      </c>
      <c r="D12" s="23">
        <f>SUM(B12*C12)</f>
        <v>1200</v>
      </c>
      <c r="E12" s="23"/>
      <c r="F12" s="25"/>
    </row>
    <row r="13" spans="1:6">
      <c r="A13" s="22" t="s">
        <v>16</v>
      </c>
      <c r="B13" s="23">
        <v>350</v>
      </c>
      <c r="C13" s="24">
        <v>1</v>
      </c>
      <c r="D13" s="23">
        <f>SUM(B13*C13)</f>
        <v>350</v>
      </c>
      <c r="E13" s="23"/>
      <c r="F13" s="25"/>
    </row>
    <row r="14" spans="1:6">
      <c r="A14" s="22" t="s">
        <v>42</v>
      </c>
      <c r="B14" s="23">
        <v>300</v>
      </c>
      <c r="C14" s="24">
        <v>1</v>
      </c>
      <c r="D14" s="23">
        <f>SUM(B14*C14)</f>
        <v>300</v>
      </c>
      <c r="E14" s="23"/>
      <c r="F14" s="25"/>
    </row>
    <row r="15" spans="1:6">
      <c r="A15" s="22" t="s">
        <v>43</v>
      </c>
      <c r="B15" s="23">
        <v>10000</v>
      </c>
      <c r="C15" s="24">
        <v>1</v>
      </c>
      <c r="D15" s="23">
        <f t="shared" si="0"/>
        <v>10000</v>
      </c>
      <c r="E15" s="23"/>
      <c r="F15" s="25"/>
    </row>
    <row r="16" spans="1:6">
      <c r="A16" s="22" t="s">
        <v>19</v>
      </c>
      <c r="B16" s="23">
        <v>500</v>
      </c>
      <c r="C16" s="24">
        <v>1</v>
      </c>
      <c r="D16" s="23">
        <f>SUM(B16*C16)</f>
        <v>500</v>
      </c>
      <c r="E16" s="23"/>
      <c r="F16" s="25"/>
    </row>
    <row r="17" spans="1:6">
      <c r="A17" s="22" t="s">
        <v>44</v>
      </c>
      <c r="B17" s="23">
        <v>100</v>
      </c>
      <c r="C17" s="24">
        <v>1</v>
      </c>
      <c r="D17" s="23">
        <f>SUM(B17*C17)</f>
        <v>100</v>
      </c>
      <c r="E17" s="23"/>
      <c r="F17" s="25"/>
    </row>
    <row r="18" spans="1:6" ht="37.200000000000003">
      <c r="A18" s="26" t="s">
        <v>45</v>
      </c>
      <c r="B18" s="27">
        <v>2700</v>
      </c>
      <c r="C18" s="28">
        <v>23</v>
      </c>
      <c r="D18" s="27">
        <f t="shared" si="0"/>
        <v>62100</v>
      </c>
      <c r="E18" s="27"/>
      <c r="F18" s="29" t="s">
        <v>21</v>
      </c>
    </row>
    <row r="19" spans="1:6">
      <c r="A19" s="26" t="s">
        <v>46</v>
      </c>
      <c r="B19" s="27">
        <v>30</v>
      </c>
      <c r="C19" s="28">
        <v>22</v>
      </c>
      <c r="D19" s="27">
        <f t="shared" si="0"/>
        <v>660</v>
      </c>
      <c r="E19" s="27"/>
      <c r="F19" s="29"/>
    </row>
    <row r="20" spans="1:6">
      <c r="A20" s="26" t="s">
        <v>47</v>
      </c>
      <c r="B20" s="27">
        <v>25</v>
      </c>
      <c r="C20" s="28">
        <v>22</v>
      </c>
      <c r="D20" s="27">
        <f t="shared" si="0"/>
        <v>550</v>
      </c>
      <c r="E20" s="27"/>
      <c r="F20" s="29"/>
    </row>
    <row r="21" spans="1:6">
      <c r="A21" s="26" t="s">
        <v>48</v>
      </c>
      <c r="B21" s="27">
        <v>400</v>
      </c>
      <c r="C21" s="28">
        <v>3</v>
      </c>
      <c r="D21" s="27">
        <f t="shared" si="0"/>
        <v>1200</v>
      </c>
      <c r="E21" s="27"/>
      <c r="F21" s="29"/>
    </row>
    <row r="22" spans="1:6">
      <c r="A22" s="26" t="s">
        <v>49</v>
      </c>
      <c r="B22" s="27">
        <v>200</v>
      </c>
      <c r="C22" s="28">
        <v>23</v>
      </c>
      <c r="D22" s="27">
        <f t="shared" si="0"/>
        <v>4600</v>
      </c>
      <c r="E22" s="27"/>
      <c r="F22" s="29"/>
    </row>
    <row r="23" spans="1:6">
      <c r="A23" s="22" t="s">
        <v>23</v>
      </c>
      <c r="B23" s="23"/>
      <c r="C23" s="24"/>
      <c r="D23" s="23">
        <f>SUM(D10:D21)*1.65%</f>
        <v>1340.79</v>
      </c>
      <c r="E23" s="23"/>
      <c r="F23" s="25"/>
    </row>
    <row r="24" spans="1:6">
      <c r="A24" s="30" t="s">
        <v>24</v>
      </c>
      <c r="B24" s="23"/>
      <c r="C24" s="24"/>
      <c r="D24" s="31"/>
      <c r="E24" s="32">
        <f>SUM(D10:D23)</f>
        <v>87200.79</v>
      </c>
      <c r="F24" s="33"/>
    </row>
    <row r="25" spans="1:6">
      <c r="A25" s="56" t="s">
        <v>25</v>
      </c>
      <c r="B25" s="57"/>
      <c r="C25" s="57"/>
      <c r="D25" s="57"/>
      <c r="E25" s="57"/>
      <c r="F25" s="57"/>
    </row>
    <row r="26" spans="1:6">
      <c r="A26" s="22" t="s">
        <v>25</v>
      </c>
      <c r="B26" s="23">
        <v>10000</v>
      </c>
      <c r="C26" s="24">
        <v>1</v>
      </c>
      <c r="D26" s="23">
        <f>B26*C26</f>
        <v>10000</v>
      </c>
      <c r="E26" s="23"/>
      <c r="F26" s="25" t="s">
        <v>26</v>
      </c>
    </row>
    <row r="27" spans="1:6">
      <c r="A27" s="22" t="s">
        <v>23</v>
      </c>
      <c r="B27" s="23"/>
      <c r="C27" s="24"/>
      <c r="D27" s="23">
        <f>SUM(D26:D26)*1.65%</f>
        <v>165</v>
      </c>
      <c r="E27" s="23"/>
      <c r="F27" s="25"/>
    </row>
    <row r="28" spans="1:6">
      <c r="A28" s="30" t="s">
        <v>24</v>
      </c>
      <c r="B28" s="23"/>
      <c r="C28" s="24"/>
      <c r="D28" s="31"/>
      <c r="E28" s="32">
        <f>SUM(D26:D27)</f>
        <v>10165</v>
      </c>
      <c r="F28" s="25"/>
    </row>
    <row r="29" spans="1:6">
      <c r="A29" s="56" t="s">
        <v>27</v>
      </c>
      <c r="B29" s="57"/>
      <c r="C29" s="57"/>
      <c r="D29" s="57"/>
      <c r="E29" s="57"/>
      <c r="F29" s="57"/>
    </row>
    <row r="30" spans="1:6">
      <c r="A30" s="22" t="s">
        <v>28</v>
      </c>
      <c r="B30" s="23">
        <v>27000</v>
      </c>
      <c r="C30" s="24">
        <v>1</v>
      </c>
      <c r="D30" s="23">
        <f>SUM(B30*C30)</f>
        <v>27000</v>
      </c>
      <c r="E30" s="23"/>
      <c r="F30" s="25" t="s">
        <v>50</v>
      </c>
    </row>
    <row r="31" spans="1:6">
      <c r="A31" s="22" t="s">
        <v>29</v>
      </c>
      <c r="B31" s="23">
        <v>80</v>
      </c>
      <c r="C31" s="24">
        <v>21</v>
      </c>
      <c r="D31" s="23">
        <f>SUM(B31*C31)</f>
        <v>1680</v>
      </c>
      <c r="E31" s="23"/>
      <c r="F31" s="25"/>
    </row>
    <row r="32" spans="1:6">
      <c r="A32" s="22" t="s">
        <v>51</v>
      </c>
      <c r="B32" s="23">
        <v>10</v>
      </c>
      <c r="C32" s="24">
        <v>21</v>
      </c>
      <c r="D32" s="23">
        <f>SUM(B32*C32)</f>
        <v>210</v>
      </c>
      <c r="E32" s="23"/>
      <c r="F32" s="25"/>
    </row>
    <row r="33" spans="1:6">
      <c r="A33" s="22" t="s">
        <v>30</v>
      </c>
      <c r="B33" s="23"/>
      <c r="C33" s="24">
        <v>0</v>
      </c>
      <c r="D33" s="23"/>
      <c r="E33" s="23"/>
      <c r="F33" s="25"/>
    </row>
    <row r="34" spans="1:6" ht="27">
      <c r="A34" s="22" t="s">
        <v>31</v>
      </c>
      <c r="B34" s="23">
        <v>0</v>
      </c>
      <c r="C34" s="24">
        <v>1</v>
      </c>
      <c r="D34" s="23">
        <f>SUM(B34*C34)</f>
        <v>0</v>
      </c>
      <c r="E34" s="23"/>
      <c r="F34" s="34" t="s">
        <v>32</v>
      </c>
    </row>
    <row r="35" spans="1:6">
      <c r="A35" s="30" t="s">
        <v>24</v>
      </c>
      <c r="B35" s="23"/>
      <c r="C35" s="24"/>
      <c r="D35" s="31"/>
      <c r="E35" s="32">
        <f>SUM(D30:D34)</f>
        <v>28890</v>
      </c>
      <c r="F35" s="33"/>
    </row>
    <row r="36" spans="1:6">
      <c r="A36" s="7"/>
      <c r="B36" s="8"/>
      <c r="C36" s="9"/>
      <c r="D36" s="8"/>
      <c r="E36" s="8"/>
      <c r="F36" s="7"/>
    </row>
    <row r="37" spans="1:6">
      <c r="A37" s="22" t="s">
        <v>33</v>
      </c>
      <c r="B37" s="23"/>
      <c r="C37" s="24"/>
      <c r="D37" s="23"/>
      <c r="E37" s="23">
        <v>6596</v>
      </c>
      <c r="F37" s="22"/>
    </row>
    <row r="38" spans="1:6">
      <c r="A38" s="7"/>
      <c r="B38" s="8"/>
      <c r="C38" s="9"/>
      <c r="D38" s="8"/>
      <c r="E38" s="8"/>
      <c r="F38" s="7"/>
    </row>
    <row r="39" spans="1:6">
      <c r="A39" s="15" t="s">
        <v>34</v>
      </c>
      <c r="B39" s="16"/>
      <c r="C39" s="17"/>
      <c r="D39" s="18"/>
      <c r="E39" s="18">
        <f>SUM(E10:E37)</f>
        <v>132851.78999999998</v>
      </c>
      <c r="F39" s="35"/>
    </row>
    <row r="40" spans="1:6">
      <c r="A40" s="36"/>
      <c r="B40" s="37"/>
      <c r="C40" s="38"/>
      <c r="D40" s="39"/>
      <c r="E40" s="39"/>
      <c r="F40" s="40"/>
    </row>
    <row r="41" spans="1:6">
      <c r="A41" s="41" t="s">
        <v>35</v>
      </c>
      <c r="B41" s="42"/>
      <c r="C41" s="17"/>
      <c r="D41" s="18"/>
      <c r="E41" s="18">
        <f>SUM(E5+E6)-E39</f>
        <v>0.21000000002095476</v>
      </c>
      <c r="F41" s="43"/>
    </row>
    <row r="42" spans="1:6">
      <c r="A42" s="7"/>
      <c r="B42" s="8"/>
      <c r="C42" s="9"/>
      <c r="D42" s="8"/>
      <c r="E42" s="8"/>
      <c r="F42" s="7"/>
    </row>
    <row r="43" spans="1:6">
      <c r="A43" s="1" t="s">
        <v>36</v>
      </c>
      <c r="B43" s="2"/>
      <c r="C43" s="2"/>
      <c r="D43" s="2"/>
      <c r="E43" s="2"/>
      <c r="F43" s="3"/>
    </row>
    <row r="44" spans="1:6">
      <c r="A44" s="4"/>
      <c r="B44" s="5"/>
      <c r="C44" s="6"/>
      <c r="D44" s="5"/>
      <c r="E44" s="5"/>
      <c r="F44" s="4"/>
    </row>
    <row r="45" spans="1:6">
      <c r="A45" s="54" t="s">
        <v>37</v>
      </c>
      <c r="B45" s="55"/>
      <c r="C45" s="55"/>
      <c r="D45" s="55"/>
      <c r="E45" s="55"/>
      <c r="F45" s="55"/>
    </row>
    <row r="46" spans="1:6">
      <c r="A46" s="58"/>
      <c r="B46" s="58"/>
      <c r="C46" s="58"/>
      <c r="D46" s="58"/>
      <c r="E46" s="58"/>
      <c r="F46" s="58"/>
    </row>
    <row r="47" spans="1:6">
      <c r="A47" s="44"/>
      <c r="B47" s="5"/>
      <c r="C47" s="45"/>
      <c r="D47" s="46"/>
      <c r="E47" s="46"/>
      <c r="F47" s="44"/>
    </row>
    <row r="48" spans="1:6">
      <c r="A48" s="4" t="s">
        <v>38</v>
      </c>
      <c r="B48" s="5"/>
      <c r="C48" s="47" t="s">
        <v>39</v>
      </c>
      <c r="D48" s="5"/>
      <c r="E48" s="5"/>
      <c r="F48" s="4"/>
    </row>
  </sheetData>
  <sheetProtection password="F70F" sheet="1" objects="1" scenarios="1"/>
  <mergeCells count="6">
    <mergeCell ref="A46:F46"/>
    <mergeCell ref="A3:F3"/>
    <mergeCell ref="A9:F9"/>
    <mergeCell ref="A25:F25"/>
    <mergeCell ref="A29:F29"/>
    <mergeCell ref="A45:F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F8" sqref="F8"/>
    </sheetView>
  </sheetViews>
  <sheetFormatPr defaultRowHeight="14.4"/>
  <cols>
    <col min="1" max="1" width="34.77734375" style="48" customWidth="1"/>
    <col min="2" max="2" width="8.5546875" style="49" customWidth="1"/>
    <col min="3" max="3" width="6.5546875" style="50" customWidth="1"/>
    <col min="4" max="4" width="8.5546875" style="49" customWidth="1"/>
    <col min="5" max="5" width="10.5546875" style="49" customWidth="1"/>
    <col min="6" max="6" width="21.109375" style="48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/>
      <c r="B2" s="5"/>
      <c r="C2" s="6"/>
      <c r="D2" s="5"/>
      <c r="E2" s="5"/>
      <c r="F2" s="4"/>
    </row>
    <row r="3" spans="1:6">
      <c r="A3" s="54" t="s">
        <v>1</v>
      </c>
      <c r="B3" s="55"/>
      <c r="C3" s="55"/>
      <c r="D3" s="55"/>
      <c r="E3" s="55"/>
      <c r="F3" s="55"/>
    </row>
    <row r="4" spans="1:6">
      <c r="A4" s="7"/>
      <c r="B4" s="8"/>
      <c r="C4" s="9"/>
      <c r="D4" s="8"/>
      <c r="E4" s="8"/>
      <c r="F4" s="7"/>
    </row>
    <row r="5" spans="1:6">
      <c r="A5" s="10" t="s">
        <v>2</v>
      </c>
      <c r="B5" s="11"/>
      <c r="C5" s="12"/>
      <c r="D5" s="13"/>
      <c r="E5" s="13">
        <v>191937</v>
      </c>
      <c r="F5" s="14"/>
    </row>
    <row r="6" spans="1:6">
      <c r="A6" s="15" t="s">
        <v>3</v>
      </c>
      <c r="B6" s="16"/>
      <c r="C6" s="17"/>
      <c r="D6" s="18"/>
      <c r="E6" s="18">
        <v>0</v>
      </c>
      <c r="F6" s="19"/>
    </row>
    <row r="7" spans="1:6">
      <c r="A7" s="7"/>
      <c r="B7" s="8"/>
      <c r="C7" s="9"/>
      <c r="D7" s="8"/>
      <c r="E7" s="8"/>
      <c r="F7" s="7"/>
    </row>
    <row r="8" spans="1:6" ht="26.4">
      <c r="A8" s="20" t="s">
        <v>4</v>
      </c>
      <c r="B8" s="21" t="s">
        <v>5</v>
      </c>
      <c r="C8" s="20" t="s">
        <v>6</v>
      </c>
      <c r="D8" s="21" t="s">
        <v>7</v>
      </c>
      <c r="E8" s="21" t="s">
        <v>8</v>
      </c>
      <c r="F8" s="21" t="s">
        <v>9</v>
      </c>
    </row>
    <row r="9" spans="1:6">
      <c r="A9" s="56" t="s">
        <v>10</v>
      </c>
      <c r="B9" s="57"/>
      <c r="C9" s="57"/>
      <c r="D9" s="57"/>
      <c r="E9" s="57"/>
      <c r="F9" s="57"/>
    </row>
    <row r="10" spans="1:6">
      <c r="A10" s="22" t="s">
        <v>11</v>
      </c>
      <c r="B10" s="23">
        <v>300</v>
      </c>
      <c r="C10" s="24">
        <v>0</v>
      </c>
      <c r="D10" s="23">
        <f>SUM(B10*C10)</f>
        <v>0</v>
      </c>
      <c r="E10" s="23"/>
      <c r="F10" s="25"/>
    </row>
    <row r="11" spans="1:6">
      <c r="A11" s="22" t="s">
        <v>52</v>
      </c>
      <c r="B11" s="23">
        <v>3575</v>
      </c>
      <c r="C11" s="24">
        <v>1</v>
      </c>
      <c r="D11" s="23">
        <f>SUM(B11*C11)</f>
        <v>3575</v>
      </c>
      <c r="E11" s="23"/>
      <c r="F11" s="25"/>
    </row>
    <row r="12" spans="1:6">
      <c r="A12" s="22" t="s">
        <v>53</v>
      </c>
      <c r="B12" s="23">
        <v>2275</v>
      </c>
      <c r="C12" s="24">
        <v>1</v>
      </c>
      <c r="D12" s="23">
        <f t="shared" ref="D12:D18" si="0">SUM(B12*C12)</f>
        <v>2275</v>
      </c>
      <c r="E12" s="23"/>
      <c r="F12" s="25"/>
    </row>
    <row r="13" spans="1:6">
      <c r="A13" s="22" t="s">
        <v>54</v>
      </c>
      <c r="B13" s="23">
        <v>775</v>
      </c>
      <c r="C13" s="24">
        <v>1</v>
      </c>
      <c r="D13" s="23">
        <f t="shared" si="0"/>
        <v>775</v>
      </c>
      <c r="E13" s="23"/>
      <c r="F13" s="25"/>
    </row>
    <row r="14" spans="1:6">
      <c r="A14" s="22" t="s">
        <v>16</v>
      </c>
      <c r="B14" s="23">
        <v>300</v>
      </c>
      <c r="C14" s="24">
        <v>1</v>
      </c>
      <c r="D14" s="23">
        <f t="shared" si="0"/>
        <v>300</v>
      </c>
      <c r="E14" s="23"/>
      <c r="F14" s="25"/>
    </row>
    <row r="15" spans="1:6">
      <c r="A15" s="22" t="s">
        <v>42</v>
      </c>
      <c r="B15" s="23">
        <v>300</v>
      </c>
      <c r="C15" s="24">
        <v>1</v>
      </c>
      <c r="D15" s="23">
        <f t="shared" si="0"/>
        <v>300</v>
      </c>
      <c r="E15" s="23"/>
      <c r="F15" s="25"/>
    </row>
    <row r="16" spans="1:6">
      <c r="A16" s="22" t="s">
        <v>55</v>
      </c>
      <c r="B16" s="23">
        <v>200</v>
      </c>
      <c r="C16" s="24">
        <v>1</v>
      </c>
      <c r="D16" s="23">
        <f t="shared" si="0"/>
        <v>200</v>
      </c>
      <c r="E16" s="23"/>
      <c r="F16" s="25"/>
    </row>
    <row r="17" spans="1:6">
      <c r="A17" s="22" t="s">
        <v>56</v>
      </c>
      <c r="B17" s="23">
        <v>9000</v>
      </c>
      <c r="C17" s="24">
        <v>1</v>
      </c>
      <c r="D17" s="23">
        <f t="shared" si="0"/>
        <v>9000</v>
      </c>
      <c r="E17" s="23"/>
      <c r="F17" s="51" t="s">
        <v>57</v>
      </c>
    </row>
    <row r="18" spans="1:6">
      <c r="A18" s="22" t="s">
        <v>58</v>
      </c>
      <c r="B18" s="52">
        <v>7000</v>
      </c>
      <c r="C18" s="24">
        <v>1</v>
      </c>
      <c r="D18" s="23">
        <f t="shared" si="0"/>
        <v>7000</v>
      </c>
      <c r="E18" s="23"/>
      <c r="F18" s="51" t="s">
        <v>59</v>
      </c>
    </row>
    <row r="19" spans="1:6">
      <c r="A19" s="22" t="s">
        <v>18</v>
      </c>
      <c r="B19" s="23">
        <v>1000</v>
      </c>
      <c r="C19" s="24">
        <v>1</v>
      </c>
      <c r="D19" s="23">
        <f>SUM(B19*C19)</f>
        <v>1000</v>
      </c>
      <c r="E19" s="23"/>
      <c r="F19" s="25"/>
    </row>
    <row r="20" spans="1:6">
      <c r="A20" s="22" t="s">
        <v>19</v>
      </c>
      <c r="B20" s="23">
        <v>670</v>
      </c>
      <c r="C20" s="24">
        <v>1</v>
      </c>
      <c r="D20" s="23">
        <f>SUM(B20*C20)</f>
        <v>670</v>
      </c>
      <c r="E20" s="23"/>
      <c r="F20" s="25"/>
    </row>
    <row r="21" spans="1:6" ht="52.8">
      <c r="A21" s="26" t="s">
        <v>60</v>
      </c>
      <c r="B21" s="27">
        <v>1310</v>
      </c>
      <c r="C21" s="28">
        <v>67</v>
      </c>
      <c r="D21" s="27">
        <f>SUM(B21*C21)</f>
        <v>87770</v>
      </c>
      <c r="E21" s="27"/>
      <c r="F21" s="29" t="s">
        <v>61</v>
      </c>
    </row>
    <row r="22" spans="1:6">
      <c r="A22" s="26" t="s">
        <v>62</v>
      </c>
      <c r="B22" s="27">
        <v>295</v>
      </c>
      <c r="C22" s="28">
        <v>66</v>
      </c>
      <c r="D22" s="27">
        <f>SUM(B22*C22)</f>
        <v>19470</v>
      </c>
      <c r="E22" s="27"/>
      <c r="F22" s="29"/>
    </row>
    <row r="23" spans="1:6">
      <c r="A23" s="22" t="s">
        <v>23</v>
      </c>
      <c r="B23" s="23"/>
      <c r="C23" s="24"/>
      <c r="D23" s="23">
        <f>SUM(D10:D21)*1.65%</f>
        <v>1862.2725</v>
      </c>
      <c r="E23" s="23"/>
      <c r="F23" s="25"/>
    </row>
    <row r="24" spans="1:6">
      <c r="A24" s="30" t="s">
        <v>24</v>
      </c>
      <c r="B24" s="23"/>
      <c r="C24" s="24"/>
      <c r="D24" s="31"/>
      <c r="E24" s="32">
        <f>SUM(D10:D23)</f>
        <v>134197.27249999999</v>
      </c>
      <c r="F24" s="33"/>
    </row>
    <row r="25" spans="1:6">
      <c r="A25" s="56" t="s">
        <v>25</v>
      </c>
      <c r="B25" s="57"/>
      <c r="C25" s="57"/>
      <c r="D25" s="57"/>
      <c r="E25" s="57"/>
      <c r="F25" s="57"/>
    </row>
    <row r="26" spans="1:6">
      <c r="A26" s="22" t="s">
        <v>25</v>
      </c>
      <c r="B26" s="23"/>
      <c r="C26" s="24"/>
      <c r="D26" s="23">
        <f>B26*C26</f>
        <v>0</v>
      </c>
      <c r="E26" s="23"/>
      <c r="F26" s="25" t="s">
        <v>26</v>
      </c>
    </row>
    <row r="27" spans="1:6">
      <c r="A27" s="22" t="s">
        <v>63</v>
      </c>
      <c r="B27" s="23">
        <v>100</v>
      </c>
      <c r="C27" s="24">
        <v>1</v>
      </c>
      <c r="D27" s="23">
        <f>SUM(B27*C27)</f>
        <v>100</v>
      </c>
      <c r="E27" s="23"/>
      <c r="F27" s="25"/>
    </row>
    <row r="28" spans="1:6">
      <c r="A28" s="22" t="s">
        <v>64</v>
      </c>
      <c r="B28" s="23">
        <v>0</v>
      </c>
      <c r="C28" s="24">
        <v>62</v>
      </c>
      <c r="D28" s="23">
        <v>0</v>
      </c>
      <c r="E28" s="23"/>
      <c r="F28" s="25"/>
    </row>
    <row r="29" spans="1:6">
      <c r="A29" s="22" t="s">
        <v>65</v>
      </c>
      <c r="B29" s="23">
        <v>120</v>
      </c>
      <c r="C29" s="24">
        <v>0</v>
      </c>
      <c r="D29" s="23">
        <f>SUM(B29*C29)</f>
        <v>0</v>
      </c>
      <c r="E29" s="23"/>
      <c r="F29" s="25" t="s">
        <v>66</v>
      </c>
    </row>
    <row r="30" spans="1:6">
      <c r="A30" s="22" t="s">
        <v>23</v>
      </c>
      <c r="B30" s="23"/>
      <c r="C30" s="24"/>
      <c r="D30" s="23">
        <f>SUM(D26:D26)*1.65%</f>
        <v>0</v>
      </c>
      <c r="E30" s="23"/>
      <c r="F30" s="25"/>
    </row>
    <row r="31" spans="1:6">
      <c r="A31" s="30" t="s">
        <v>24</v>
      </c>
      <c r="B31" s="23"/>
      <c r="C31" s="24"/>
      <c r="D31" s="31"/>
      <c r="E31" s="32">
        <f>SUM(D26:D30)</f>
        <v>100</v>
      </c>
      <c r="F31" s="25"/>
    </row>
    <row r="32" spans="1:6">
      <c r="A32" s="56" t="s">
        <v>27</v>
      </c>
      <c r="B32" s="57"/>
      <c r="C32" s="57"/>
      <c r="D32" s="57"/>
      <c r="E32" s="57"/>
      <c r="F32" s="57"/>
    </row>
    <row r="33" spans="1:6">
      <c r="A33" s="22" t="s">
        <v>28</v>
      </c>
      <c r="B33" s="23">
        <v>18500</v>
      </c>
      <c r="C33" s="24">
        <v>1</v>
      </c>
      <c r="D33" s="23">
        <f>SUM(B33*C33)</f>
        <v>18500</v>
      </c>
      <c r="E33" s="23"/>
      <c r="F33" s="25" t="s">
        <v>50</v>
      </c>
    </row>
    <row r="34" spans="1:6">
      <c r="A34" s="22" t="s">
        <v>29</v>
      </c>
      <c r="B34" s="23">
        <v>80</v>
      </c>
      <c r="C34" s="24">
        <v>0</v>
      </c>
      <c r="D34" s="23">
        <f>SUM(B34*C34)</f>
        <v>0</v>
      </c>
      <c r="E34" s="23"/>
      <c r="F34" s="25"/>
    </row>
    <row r="35" spans="1:6">
      <c r="A35" s="22" t="s">
        <v>30</v>
      </c>
      <c r="B35" s="23">
        <v>30000</v>
      </c>
      <c r="C35" s="24">
        <v>1</v>
      </c>
      <c r="D35" s="23">
        <f>SUM(B35*C35)</f>
        <v>30000</v>
      </c>
      <c r="E35" s="23"/>
      <c r="F35" s="25" t="s">
        <v>67</v>
      </c>
    </row>
    <row r="36" spans="1:6" ht="27">
      <c r="A36" s="22" t="s">
        <v>31</v>
      </c>
      <c r="B36" s="23">
        <v>0</v>
      </c>
      <c r="C36" s="24">
        <v>1</v>
      </c>
      <c r="D36" s="23">
        <f>SUM(B36*C36)</f>
        <v>0</v>
      </c>
      <c r="E36" s="23"/>
      <c r="F36" s="34" t="s">
        <v>32</v>
      </c>
    </row>
    <row r="37" spans="1:6">
      <c r="A37" s="30" t="s">
        <v>24</v>
      </c>
      <c r="B37" s="23"/>
      <c r="C37" s="24"/>
      <c r="D37" s="31"/>
      <c r="E37" s="32">
        <f>SUM(D33:D36)</f>
        <v>48500</v>
      </c>
      <c r="F37" s="33"/>
    </row>
    <row r="38" spans="1:6">
      <c r="A38" s="7"/>
      <c r="B38" s="8"/>
      <c r="C38" s="9"/>
      <c r="D38" s="8"/>
      <c r="E38" s="8"/>
      <c r="F38" s="7"/>
    </row>
    <row r="39" spans="1:6">
      <c r="A39" s="22" t="s">
        <v>33</v>
      </c>
      <c r="B39" s="23"/>
      <c r="C39" s="24"/>
      <c r="D39" s="23"/>
      <c r="E39" s="23">
        <f>SUM(E24:E37)*5%</f>
        <v>9139.863625</v>
      </c>
      <c r="F39" s="22"/>
    </row>
    <row r="40" spans="1:6">
      <c r="A40" s="7"/>
      <c r="B40" s="8"/>
      <c r="C40" s="9"/>
      <c r="D40" s="8"/>
      <c r="E40" s="8"/>
      <c r="F40" s="7"/>
    </row>
    <row r="41" spans="1:6">
      <c r="A41" s="15" t="s">
        <v>34</v>
      </c>
      <c r="B41" s="16"/>
      <c r="C41" s="17"/>
      <c r="D41" s="18"/>
      <c r="E41" s="18">
        <f>SUM(E24:E39)</f>
        <v>191937.13612499999</v>
      </c>
      <c r="F41" s="35"/>
    </row>
    <row r="42" spans="1:6">
      <c r="A42" s="36"/>
      <c r="B42" s="37"/>
      <c r="C42" s="38"/>
      <c r="D42" s="39"/>
      <c r="E42" s="39"/>
      <c r="F42" s="40"/>
    </row>
    <row r="43" spans="1:6">
      <c r="A43" s="41" t="s">
        <v>35</v>
      </c>
      <c r="B43" s="42"/>
      <c r="C43" s="17"/>
      <c r="D43" s="18"/>
      <c r="E43" s="18">
        <f>SUM(E5+E6)-E41</f>
        <v>-0.13612499998998828</v>
      </c>
      <c r="F43" s="43"/>
    </row>
    <row r="44" spans="1:6">
      <c r="A44" s="7"/>
      <c r="B44" s="8"/>
      <c r="C44" s="9"/>
      <c r="D44" s="8"/>
      <c r="E44" s="8"/>
      <c r="F44" s="7"/>
    </row>
    <row r="45" spans="1:6">
      <c r="A45" s="1" t="s">
        <v>36</v>
      </c>
      <c r="B45" s="2"/>
      <c r="C45" s="2"/>
      <c r="D45" s="2"/>
      <c r="E45" s="2"/>
      <c r="F45" s="3"/>
    </row>
    <row r="46" spans="1:6">
      <c r="A46" s="4"/>
      <c r="B46" s="5"/>
      <c r="C46" s="6"/>
      <c r="D46" s="5"/>
      <c r="E46" s="5"/>
      <c r="F46" s="4"/>
    </row>
    <row r="47" spans="1:6">
      <c r="A47" s="54" t="s">
        <v>68</v>
      </c>
      <c r="B47" s="55"/>
      <c r="C47" s="55"/>
      <c r="D47" s="55"/>
      <c r="E47" s="55"/>
      <c r="F47" s="55"/>
    </row>
    <row r="48" spans="1:6">
      <c r="A48" s="58"/>
      <c r="B48" s="58"/>
      <c r="C48" s="58"/>
      <c r="D48" s="58"/>
      <c r="E48" s="58"/>
      <c r="F48" s="58"/>
    </row>
    <row r="49" spans="1:6">
      <c r="A49" s="44"/>
      <c r="B49" s="5"/>
      <c r="C49" s="45"/>
      <c r="D49" s="46"/>
      <c r="E49" s="46"/>
      <c r="F49" s="44"/>
    </row>
    <row r="50" spans="1:6">
      <c r="A50" s="4" t="s">
        <v>38</v>
      </c>
      <c r="B50" s="5"/>
      <c r="C50" s="47" t="s">
        <v>39</v>
      </c>
      <c r="D50" s="5"/>
      <c r="E50" s="5"/>
      <c r="F50" s="4"/>
    </row>
  </sheetData>
  <sheetProtection password="F70F" sheet="1" objects="1" scenarios="1"/>
  <mergeCells count="6">
    <mergeCell ref="A48:F48"/>
    <mergeCell ref="A3:F3"/>
    <mergeCell ref="A9:F9"/>
    <mergeCell ref="A25:F25"/>
    <mergeCell ref="A32:F32"/>
    <mergeCell ref="A47:F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"/>
  <sheetViews>
    <sheetView workbookViewId="0"/>
  </sheetViews>
  <sheetFormatPr defaultRowHeight="14.4"/>
  <cols>
    <col min="1" max="1" width="33.5546875" style="48" customWidth="1"/>
    <col min="2" max="2" width="8.5546875" style="49" customWidth="1"/>
    <col min="3" max="3" width="6.5546875" style="50" customWidth="1"/>
    <col min="4" max="4" width="8.5546875" style="49" customWidth="1"/>
    <col min="5" max="5" width="10.5546875" style="49" customWidth="1"/>
    <col min="6" max="6" width="20.5546875" style="48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/>
      <c r="B2" s="5"/>
      <c r="C2" s="6"/>
      <c r="D2" s="5"/>
      <c r="E2" s="5"/>
      <c r="F2" s="4"/>
    </row>
    <row r="3" spans="1:6">
      <c r="A3" s="54" t="s">
        <v>1</v>
      </c>
      <c r="B3" s="55"/>
      <c r="C3" s="55"/>
      <c r="D3" s="55"/>
      <c r="E3" s="55"/>
      <c r="F3" s="55"/>
    </row>
    <row r="4" spans="1:6">
      <c r="A4" s="7"/>
      <c r="B4" s="8"/>
      <c r="C4" s="9"/>
      <c r="D4" s="8"/>
      <c r="E4" s="8"/>
      <c r="F4" s="7"/>
    </row>
    <row r="5" spans="1:6">
      <c r="A5" s="10" t="s">
        <v>2</v>
      </c>
      <c r="B5" s="11"/>
      <c r="C5" s="12"/>
      <c r="D5" s="13"/>
      <c r="E5" s="13">
        <v>140892</v>
      </c>
      <c r="F5" s="14"/>
    </row>
    <row r="6" spans="1:6">
      <c r="A6" s="15" t="s">
        <v>3</v>
      </c>
      <c r="B6" s="16"/>
      <c r="C6" s="17"/>
      <c r="D6" s="18"/>
      <c r="E6" s="18">
        <v>0</v>
      </c>
      <c r="F6" s="19"/>
    </row>
    <row r="7" spans="1:6">
      <c r="A7" s="7"/>
      <c r="B7" s="8"/>
      <c r="C7" s="9"/>
      <c r="D7" s="8"/>
      <c r="E7" s="8"/>
      <c r="F7" s="7"/>
    </row>
    <row r="8" spans="1:6" ht="26.4">
      <c r="A8" s="20" t="s">
        <v>4</v>
      </c>
      <c r="B8" s="21" t="s">
        <v>5</v>
      </c>
      <c r="C8" s="20" t="s">
        <v>6</v>
      </c>
      <c r="D8" s="21" t="s">
        <v>7</v>
      </c>
      <c r="E8" s="21" t="s">
        <v>8</v>
      </c>
      <c r="F8" s="21" t="s">
        <v>9</v>
      </c>
    </row>
    <row r="9" spans="1:6">
      <c r="A9" s="56" t="s">
        <v>10</v>
      </c>
      <c r="B9" s="57"/>
      <c r="C9" s="57"/>
      <c r="D9" s="57"/>
      <c r="E9" s="57"/>
      <c r="F9" s="57"/>
    </row>
    <row r="10" spans="1:6">
      <c r="A10" s="22" t="s">
        <v>11</v>
      </c>
      <c r="B10" s="23">
        <v>300</v>
      </c>
      <c r="C10" s="24">
        <v>42</v>
      </c>
      <c r="D10" s="23">
        <f t="shared" ref="D10:D20" si="0">SUM(B10*C10)</f>
        <v>12600</v>
      </c>
      <c r="E10" s="23"/>
      <c r="F10" s="25"/>
    </row>
    <row r="11" spans="1:6">
      <c r="A11" s="22" t="s">
        <v>13</v>
      </c>
      <c r="B11" s="23">
        <v>5095</v>
      </c>
      <c r="C11" s="24">
        <v>1</v>
      </c>
      <c r="D11" s="23">
        <f t="shared" si="0"/>
        <v>5095</v>
      </c>
      <c r="E11" s="23"/>
      <c r="F11" s="25"/>
    </row>
    <row r="12" spans="1:6">
      <c r="A12" s="22" t="s">
        <v>14</v>
      </c>
      <c r="B12" s="23">
        <v>850</v>
      </c>
      <c r="C12" s="24">
        <v>1</v>
      </c>
      <c r="D12" s="23">
        <f>SUM(B12*C12)</f>
        <v>850</v>
      </c>
      <c r="E12" s="23"/>
      <c r="F12" s="25"/>
    </row>
    <row r="13" spans="1:6">
      <c r="A13" s="22" t="s">
        <v>15</v>
      </c>
      <c r="B13" s="23">
        <v>700</v>
      </c>
      <c r="C13" s="24">
        <v>1</v>
      </c>
      <c r="D13" s="23">
        <f>SUM(B13*C13)</f>
        <v>700</v>
      </c>
      <c r="E13" s="23"/>
      <c r="F13" s="25"/>
    </row>
    <row r="14" spans="1:6">
      <c r="A14" s="22" t="s">
        <v>16</v>
      </c>
      <c r="B14" s="23">
        <v>300</v>
      </c>
      <c r="C14" s="24">
        <v>1</v>
      </c>
      <c r="D14" s="23">
        <f>SUM(B14*C14)</f>
        <v>300</v>
      </c>
      <c r="E14" s="23"/>
      <c r="F14" s="25"/>
    </row>
    <row r="15" spans="1:6">
      <c r="A15" s="22" t="s">
        <v>42</v>
      </c>
      <c r="B15" s="23">
        <v>300</v>
      </c>
      <c r="C15" s="24">
        <v>1</v>
      </c>
      <c r="D15" s="23">
        <f>SUM(B15*C15)</f>
        <v>300</v>
      </c>
      <c r="E15" s="23"/>
      <c r="F15" s="25"/>
    </row>
    <row r="16" spans="1:6">
      <c r="A16" s="22" t="s">
        <v>17</v>
      </c>
      <c r="B16" s="23">
        <v>6320</v>
      </c>
      <c r="C16" s="24">
        <v>1</v>
      </c>
      <c r="D16" s="23">
        <f t="shared" si="0"/>
        <v>6320</v>
      </c>
      <c r="E16" s="23"/>
      <c r="F16" s="25"/>
    </row>
    <row r="17" spans="1:6">
      <c r="A17" s="22" t="s">
        <v>18</v>
      </c>
      <c r="B17" s="23">
        <v>1000</v>
      </c>
      <c r="C17" s="24">
        <v>1</v>
      </c>
      <c r="D17" s="23">
        <f t="shared" si="0"/>
        <v>1000</v>
      </c>
      <c r="E17" s="23"/>
      <c r="F17" s="25"/>
    </row>
    <row r="18" spans="1:6">
      <c r="A18" s="22" t="s">
        <v>19</v>
      </c>
      <c r="B18" s="23">
        <v>670</v>
      </c>
      <c r="C18" s="24">
        <v>1</v>
      </c>
      <c r="D18" s="23">
        <f>SUM(B18*C18)</f>
        <v>670</v>
      </c>
      <c r="E18" s="23"/>
      <c r="F18" s="25"/>
    </row>
    <row r="19" spans="1:6" ht="37.200000000000003">
      <c r="A19" s="26" t="s">
        <v>20</v>
      </c>
      <c r="B19" s="27">
        <v>1310</v>
      </c>
      <c r="C19" s="28">
        <v>38</v>
      </c>
      <c r="D19" s="27">
        <f t="shared" si="0"/>
        <v>49780</v>
      </c>
      <c r="E19" s="27"/>
      <c r="F19" s="29" t="s">
        <v>21</v>
      </c>
    </row>
    <row r="20" spans="1:6">
      <c r="A20" s="26" t="s">
        <v>69</v>
      </c>
      <c r="B20" s="27">
        <v>200</v>
      </c>
      <c r="C20" s="28">
        <v>38</v>
      </c>
      <c r="D20" s="27">
        <f t="shared" si="0"/>
        <v>7600</v>
      </c>
      <c r="E20" s="27"/>
      <c r="F20" s="29"/>
    </row>
    <row r="21" spans="1:6">
      <c r="A21" s="22" t="s">
        <v>23</v>
      </c>
      <c r="B21" s="23"/>
      <c r="C21" s="24"/>
      <c r="D21" s="23">
        <f>SUM(D10:D19)*1.65%</f>
        <v>1280.6475</v>
      </c>
      <c r="E21" s="23"/>
      <c r="F21" s="25"/>
    </row>
    <row r="22" spans="1:6">
      <c r="A22" s="30" t="s">
        <v>24</v>
      </c>
      <c r="B22" s="23"/>
      <c r="C22" s="24"/>
      <c r="D22" s="31"/>
      <c r="E22" s="32">
        <f>SUM(D10:D21)</f>
        <v>86495.647500000006</v>
      </c>
      <c r="F22" s="33"/>
    </row>
    <row r="23" spans="1:6">
      <c r="A23" s="56" t="s">
        <v>25</v>
      </c>
      <c r="B23" s="57"/>
      <c r="C23" s="57"/>
      <c r="D23" s="57"/>
      <c r="E23" s="57"/>
      <c r="F23" s="57"/>
    </row>
    <row r="24" spans="1:6">
      <c r="A24" s="22" t="s">
        <v>25</v>
      </c>
      <c r="B24" s="23">
        <v>34124</v>
      </c>
      <c r="C24" s="24"/>
      <c r="D24" s="23">
        <v>34124</v>
      </c>
      <c r="E24" s="23"/>
      <c r="F24" s="25" t="s">
        <v>26</v>
      </c>
    </row>
    <row r="25" spans="1:6">
      <c r="A25" s="22" t="s">
        <v>23</v>
      </c>
      <c r="B25" s="23"/>
      <c r="C25" s="24"/>
      <c r="D25" s="23">
        <f>SUM(D24:D24)*1.65%</f>
        <v>563.04600000000005</v>
      </c>
      <c r="E25" s="23"/>
      <c r="F25" s="25"/>
    </row>
    <row r="26" spans="1:6">
      <c r="A26" s="30" t="s">
        <v>24</v>
      </c>
      <c r="B26" s="23"/>
      <c r="C26" s="24"/>
      <c r="D26" s="31"/>
      <c r="E26" s="32">
        <f>SUM(D24:D25)</f>
        <v>34687.046000000002</v>
      </c>
      <c r="F26" s="25"/>
    </row>
    <row r="27" spans="1:6">
      <c r="A27" s="56" t="s">
        <v>27</v>
      </c>
      <c r="B27" s="57"/>
      <c r="C27" s="57"/>
      <c r="D27" s="57"/>
      <c r="E27" s="57"/>
      <c r="F27" s="57"/>
    </row>
    <row r="28" spans="1:6">
      <c r="A28" s="22" t="s">
        <v>28</v>
      </c>
      <c r="B28" s="23">
        <v>13000</v>
      </c>
      <c r="C28" s="24">
        <v>1</v>
      </c>
      <c r="D28" s="23">
        <f>SUM(B28*C28)</f>
        <v>13000</v>
      </c>
      <c r="E28" s="23"/>
      <c r="F28" s="25" t="s">
        <v>50</v>
      </c>
    </row>
    <row r="29" spans="1:6">
      <c r="A29" s="22" t="s">
        <v>29</v>
      </c>
      <c r="B29" s="23">
        <v>80</v>
      </c>
      <c r="C29" s="24">
        <v>0</v>
      </c>
      <c r="D29" s="23">
        <f>B29*C29</f>
        <v>0</v>
      </c>
      <c r="E29" s="23"/>
      <c r="F29" s="25"/>
    </row>
    <row r="30" spans="1:6">
      <c r="A30" s="22" t="s">
        <v>30</v>
      </c>
      <c r="B30" s="23"/>
      <c r="C30" s="24">
        <v>0</v>
      </c>
      <c r="D30" s="23"/>
      <c r="E30" s="23"/>
      <c r="F30" s="25"/>
    </row>
    <row r="31" spans="1:6" ht="27">
      <c r="A31" s="22" t="s">
        <v>31</v>
      </c>
      <c r="B31" s="23">
        <v>0</v>
      </c>
      <c r="C31" s="24">
        <v>1</v>
      </c>
      <c r="D31" s="23">
        <f>SUM(B31*C31)</f>
        <v>0</v>
      </c>
      <c r="E31" s="23"/>
      <c r="F31" s="34" t="s">
        <v>32</v>
      </c>
    </row>
    <row r="32" spans="1:6">
      <c r="A32" s="30" t="s">
        <v>24</v>
      </c>
      <c r="B32" s="23"/>
      <c r="C32" s="24"/>
      <c r="D32" s="31"/>
      <c r="E32" s="32">
        <f>SUM(D28:D31)</f>
        <v>13000</v>
      </c>
      <c r="F32" s="33"/>
    </row>
    <row r="33" spans="1:6">
      <c r="A33" s="7"/>
      <c r="B33" s="8"/>
      <c r="C33" s="9"/>
      <c r="D33" s="8"/>
      <c r="E33" s="8"/>
      <c r="F33" s="7"/>
    </row>
    <row r="34" spans="1:6">
      <c r="A34" s="22" t="s">
        <v>33</v>
      </c>
      <c r="B34" s="23"/>
      <c r="C34" s="24"/>
      <c r="D34" s="23"/>
      <c r="E34" s="23">
        <f>SUM(E22:E32)*5%</f>
        <v>6709.1346750000002</v>
      </c>
      <c r="F34" s="22"/>
    </row>
    <row r="35" spans="1:6">
      <c r="A35" s="7"/>
      <c r="B35" s="8"/>
      <c r="C35" s="9"/>
      <c r="D35" s="8"/>
      <c r="E35" s="8"/>
      <c r="F35" s="7"/>
    </row>
    <row r="36" spans="1:6">
      <c r="A36" s="15" t="s">
        <v>34</v>
      </c>
      <c r="B36" s="16"/>
      <c r="C36" s="17"/>
      <c r="D36" s="18"/>
      <c r="E36" s="18">
        <f>SUM(E10:E34)</f>
        <v>140891.828175</v>
      </c>
      <c r="F36" s="35"/>
    </row>
    <row r="37" spans="1:6">
      <c r="A37" s="36"/>
      <c r="B37" s="37"/>
      <c r="C37" s="38"/>
      <c r="D37" s="39"/>
      <c r="E37" s="39"/>
      <c r="F37" s="40"/>
    </row>
    <row r="38" spans="1:6">
      <c r="A38" s="41" t="s">
        <v>35</v>
      </c>
      <c r="B38" s="42"/>
      <c r="C38" s="17"/>
      <c r="D38" s="18"/>
      <c r="E38" s="18">
        <f>SUM(E5+E6)-E36</f>
        <v>0.17182499999762513</v>
      </c>
      <c r="F38" s="43"/>
    </row>
    <row r="39" spans="1:6">
      <c r="A39" s="7"/>
      <c r="B39" s="8"/>
      <c r="C39" s="9"/>
      <c r="D39" s="8"/>
      <c r="E39" s="8"/>
      <c r="F39" s="7"/>
    </row>
    <row r="40" spans="1:6">
      <c r="A40" s="1" t="s">
        <v>36</v>
      </c>
      <c r="B40" s="2"/>
      <c r="C40" s="2"/>
      <c r="D40" s="2"/>
      <c r="E40" s="2"/>
      <c r="F40" s="3"/>
    </row>
    <row r="41" spans="1:6">
      <c r="A41" s="4"/>
      <c r="B41" s="5"/>
      <c r="C41" s="6"/>
      <c r="D41" s="5"/>
      <c r="E41" s="5"/>
      <c r="F41" s="4"/>
    </row>
    <row r="42" spans="1:6">
      <c r="A42" s="54" t="s">
        <v>70</v>
      </c>
      <c r="B42" s="55"/>
      <c r="C42" s="55"/>
      <c r="D42" s="55"/>
      <c r="E42" s="55"/>
      <c r="F42" s="55"/>
    </row>
    <row r="43" spans="1:6">
      <c r="A43" s="58"/>
      <c r="B43" s="58"/>
      <c r="C43" s="58"/>
      <c r="D43" s="58"/>
      <c r="E43" s="58"/>
      <c r="F43" s="58"/>
    </row>
    <row r="44" spans="1:6">
      <c r="A44" s="44"/>
      <c r="B44" s="5"/>
      <c r="C44" s="45"/>
      <c r="D44" s="46"/>
      <c r="E44" s="46"/>
      <c r="F44" s="44"/>
    </row>
    <row r="45" spans="1:6">
      <c r="A45" s="4" t="s">
        <v>38</v>
      </c>
      <c r="B45" s="5"/>
      <c r="C45" s="47" t="s">
        <v>39</v>
      </c>
      <c r="D45" s="5"/>
      <c r="E45" s="5"/>
      <c r="F45" s="4"/>
    </row>
  </sheetData>
  <sheetProtection password="F70F" sheet="1" objects="1" scenarios="1"/>
  <mergeCells count="6">
    <mergeCell ref="A43:F43"/>
    <mergeCell ref="A3:F3"/>
    <mergeCell ref="A9:F9"/>
    <mergeCell ref="A23:F23"/>
    <mergeCell ref="A27:F27"/>
    <mergeCell ref="A42:F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4"/>
  <sheetViews>
    <sheetView workbookViewId="0"/>
  </sheetViews>
  <sheetFormatPr defaultRowHeight="14.4"/>
  <cols>
    <col min="1" max="1" width="33.5546875" style="48" customWidth="1"/>
    <col min="2" max="2" width="8.5546875" style="49" customWidth="1"/>
    <col min="3" max="3" width="6.5546875" style="50" customWidth="1"/>
    <col min="4" max="4" width="8.5546875" style="49" customWidth="1"/>
    <col min="5" max="5" width="10.5546875" style="49" customWidth="1"/>
    <col min="6" max="6" width="20.5546875" style="48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/>
      <c r="B2" s="5"/>
      <c r="C2" s="6"/>
      <c r="D2" s="5"/>
      <c r="E2" s="5"/>
      <c r="F2" s="4"/>
    </row>
    <row r="3" spans="1:6">
      <c r="A3" s="54" t="s">
        <v>1</v>
      </c>
      <c r="B3" s="55"/>
      <c r="C3" s="55"/>
      <c r="D3" s="55"/>
      <c r="E3" s="55"/>
      <c r="F3" s="55"/>
    </row>
    <row r="4" spans="1:6">
      <c r="A4" s="7"/>
      <c r="B4" s="8"/>
      <c r="C4" s="9"/>
      <c r="D4" s="8"/>
      <c r="E4" s="8"/>
      <c r="F4" s="7"/>
    </row>
    <row r="5" spans="1:6">
      <c r="A5" s="10" t="s">
        <v>2</v>
      </c>
      <c r="B5" s="11"/>
      <c r="C5" s="12"/>
      <c r="D5" s="13"/>
      <c r="E5" s="13">
        <v>115523</v>
      </c>
      <c r="F5" s="14"/>
    </row>
    <row r="6" spans="1:6">
      <c r="A6" s="15" t="s">
        <v>3</v>
      </c>
      <c r="B6" s="16"/>
      <c r="C6" s="17"/>
      <c r="D6" s="18"/>
      <c r="E6" s="18">
        <v>0</v>
      </c>
      <c r="F6" s="19"/>
    </row>
    <row r="7" spans="1:6">
      <c r="A7" s="7"/>
      <c r="B7" s="8"/>
      <c r="C7" s="9"/>
      <c r="D7" s="8"/>
      <c r="E7" s="8"/>
      <c r="F7" s="7"/>
    </row>
    <row r="8" spans="1:6" ht="26.4">
      <c r="A8" s="20" t="s">
        <v>4</v>
      </c>
      <c r="B8" s="21" t="s">
        <v>5</v>
      </c>
      <c r="C8" s="20" t="s">
        <v>6</v>
      </c>
      <c r="D8" s="21" t="s">
        <v>7</v>
      </c>
      <c r="E8" s="21" t="s">
        <v>8</v>
      </c>
      <c r="F8" s="21" t="s">
        <v>9</v>
      </c>
    </row>
    <row r="9" spans="1:6">
      <c r="A9" s="56" t="s">
        <v>10</v>
      </c>
      <c r="B9" s="57"/>
      <c r="C9" s="57"/>
      <c r="D9" s="57"/>
      <c r="E9" s="57"/>
      <c r="F9" s="57"/>
    </row>
    <row r="10" spans="1:6">
      <c r="A10" s="22" t="s">
        <v>11</v>
      </c>
      <c r="B10" s="23">
        <v>300</v>
      </c>
      <c r="C10" s="24">
        <v>40</v>
      </c>
      <c r="D10" s="23">
        <f t="shared" ref="D10:D20" si="0">SUM(B10*C10)</f>
        <v>12000</v>
      </c>
      <c r="E10" s="23"/>
      <c r="F10" s="25"/>
    </row>
    <row r="11" spans="1:6">
      <c r="A11" s="22" t="s">
        <v>13</v>
      </c>
      <c r="B11" s="23">
        <v>5095</v>
      </c>
      <c r="C11" s="24">
        <v>1</v>
      </c>
      <c r="D11" s="23">
        <f t="shared" si="0"/>
        <v>5095</v>
      </c>
      <c r="E11" s="23"/>
      <c r="F11" s="25"/>
    </row>
    <row r="12" spans="1:6">
      <c r="A12" s="22" t="s">
        <v>14</v>
      </c>
      <c r="B12" s="23">
        <v>850</v>
      </c>
      <c r="C12" s="24">
        <v>1</v>
      </c>
      <c r="D12" s="23">
        <f>SUM(B12*C12)</f>
        <v>850</v>
      </c>
      <c r="E12" s="23"/>
      <c r="F12" s="25"/>
    </row>
    <row r="13" spans="1:6">
      <c r="A13" s="22" t="s">
        <v>15</v>
      </c>
      <c r="B13" s="23">
        <v>700</v>
      </c>
      <c r="C13" s="24">
        <v>1</v>
      </c>
      <c r="D13" s="23">
        <f>SUM(B13*C13)</f>
        <v>700</v>
      </c>
      <c r="E13" s="23"/>
      <c r="F13" s="25"/>
    </row>
    <row r="14" spans="1:6">
      <c r="A14" s="22" t="s">
        <v>16</v>
      </c>
      <c r="B14" s="23">
        <v>300</v>
      </c>
      <c r="C14" s="24">
        <v>1</v>
      </c>
      <c r="D14" s="23">
        <f>SUM(B14*C14)</f>
        <v>300</v>
      </c>
      <c r="E14" s="23"/>
      <c r="F14" s="25"/>
    </row>
    <row r="15" spans="1:6">
      <c r="A15" s="22" t="s">
        <v>42</v>
      </c>
      <c r="B15" s="23">
        <v>300</v>
      </c>
      <c r="C15" s="24">
        <v>1</v>
      </c>
      <c r="D15" s="23">
        <f>SUM(B15*C15)</f>
        <v>300</v>
      </c>
      <c r="E15" s="23"/>
      <c r="F15" s="25"/>
    </row>
    <row r="16" spans="1:6">
      <c r="A16" s="22" t="s">
        <v>17</v>
      </c>
      <c r="B16" s="23">
        <v>6320</v>
      </c>
      <c r="C16" s="24">
        <v>1</v>
      </c>
      <c r="D16" s="23">
        <f t="shared" si="0"/>
        <v>6320</v>
      </c>
      <c r="E16" s="23"/>
      <c r="F16" s="25"/>
    </row>
    <row r="17" spans="1:6">
      <c r="A17" s="22" t="s">
        <v>18</v>
      </c>
      <c r="B17" s="23">
        <v>1000</v>
      </c>
      <c r="C17" s="24">
        <v>1</v>
      </c>
      <c r="D17" s="23">
        <f t="shared" si="0"/>
        <v>1000</v>
      </c>
      <c r="E17" s="23"/>
      <c r="F17" s="25"/>
    </row>
    <row r="18" spans="1:6">
      <c r="A18" s="22" t="s">
        <v>19</v>
      </c>
      <c r="B18" s="23">
        <v>670</v>
      </c>
      <c r="C18" s="24">
        <v>1</v>
      </c>
      <c r="D18" s="23">
        <f>SUM(B18*C18)</f>
        <v>670</v>
      </c>
      <c r="E18" s="23"/>
      <c r="F18" s="25"/>
    </row>
    <row r="19" spans="1:6" ht="37.200000000000003">
      <c r="A19" s="26" t="s">
        <v>20</v>
      </c>
      <c r="B19" s="27">
        <v>1310</v>
      </c>
      <c r="C19" s="28">
        <v>37</v>
      </c>
      <c r="D19" s="27">
        <f t="shared" si="0"/>
        <v>48470</v>
      </c>
      <c r="E19" s="27"/>
      <c r="F19" s="29" t="s">
        <v>21</v>
      </c>
    </row>
    <row r="20" spans="1:6">
      <c r="A20" s="26" t="s">
        <v>71</v>
      </c>
      <c r="B20" s="27">
        <v>250</v>
      </c>
      <c r="C20" s="28">
        <v>37</v>
      </c>
      <c r="D20" s="27">
        <f t="shared" si="0"/>
        <v>9250</v>
      </c>
      <c r="E20" s="27"/>
      <c r="F20" s="29"/>
    </row>
    <row r="21" spans="1:6">
      <c r="A21" s="22" t="s">
        <v>23</v>
      </c>
      <c r="B21" s="23"/>
      <c r="C21" s="24"/>
      <c r="D21" s="23">
        <f>SUM(D10:D20)*1.65%</f>
        <v>1401.7575000000002</v>
      </c>
      <c r="E21" s="23"/>
      <c r="F21" s="25"/>
    </row>
    <row r="22" spans="1:6">
      <c r="A22" s="30" t="s">
        <v>24</v>
      </c>
      <c r="B22" s="23"/>
      <c r="C22" s="24"/>
      <c r="D22" s="31"/>
      <c r="E22" s="32">
        <f>SUM(D10:D21)</f>
        <v>86356.757500000007</v>
      </c>
      <c r="F22" s="33"/>
    </row>
    <row r="23" spans="1:6">
      <c r="A23" s="56" t="s">
        <v>25</v>
      </c>
      <c r="B23" s="57"/>
      <c r="C23" s="57"/>
      <c r="D23" s="57"/>
      <c r="E23" s="57"/>
      <c r="F23" s="57"/>
    </row>
    <row r="24" spans="1:6">
      <c r="A24" s="22" t="s">
        <v>25</v>
      </c>
      <c r="B24" s="23">
        <v>10000</v>
      </c>
      <c r="C24" s="24">
        <v>1</v>
      </c>
      <c r="D24" s="23">
        <f>B24*C24</f>
        <v>10000</v>
      </c>
      <c r="E24" s="23"/>
      <c r="F24" s="25" t="s">
        <v>26</v>
      </c>
    </row>
    <row r="25" spans="1:6">
      <c r="A25" s="22" t="s">
        <v>23</v>
      </c>
      <c r="B25" s="23"/>
      <c r="C25" s="24"/>
      <c r="D25" s="23">
        <f>SUM(D24:D24)*1.65%</f>
        <v>165</v>
      </c>
      <c r="E25" s="23"/>
      <c r="F25" s="25"/>
    </row>
    <row r="26" spans="1:6">
      <c r="A26" s="30" t="s">
        <v>24</v>
      </c>
      <c r="B26" s="23"/>
      <c r="C26" s="24"/>
      <c r="D26" s="31"/>
      <c r="E26" s="32">
        <f>SUM(D24:D25)</f>
        <v>10165</v>
      </c>
      <c r="F26" s="25"/>
    </row>
    <row r="27" spans="1:6">
      <c r="A27" s="56" t="s">
        <v>27</v>
      </c>
      <c r="B27" s="57"/>
      <c r="C27" s="57"/>
      <c r="D27" s="57"/>
      <c r="E27" s="57"/>
      <c r="F27" s="57"/>
    </row>
    <row r="28" spans="1:6">
      <c r="A28" s="22" t="s">
        <v>28</v>
      </c>
      <c r="B28" s="23">
        <v>13500</v>
      </c>
      <c r="C28" s="24">
        <v>1</v>
      </c>
      <c r="D28" s="23">
        <f>SUM(B28*C28)</f>
        <v>13500</v>
      </c>
      <c r="E28" s="23"/>
      <c r="F28" s="25" t="s">
        <v>50</v>
      </c>
    </row>
    <row r="29" spans="1:6">
      <c r="A29" s="22" t="s">
        <v>29</v>
      </c>
      <c r="B29" s="23">
        <v>80</v>
      </c>
      <c r="C29" s="24">
        <v>0</v>
      </c>
      <c r="D29" s="23">
        <f>SUM(B29*C29)</f>
        <v>0</v>
      </c>
      <c r="E29" s="23"/>
      <c r="F29" s="25"/>
    </row>
    <row r="30" spans="1:6" ht="27">
      <c r="A30" s="22" t="s">
        <v>31</v>
      </c>
      <c r="B30" s="23">
        <v>0</v>
      </c>
      <c r="C30" s="24">
        <v>1</v>
      </c>
      <c r="D30" s="23">
        <f>SUM(B30*C30)</f>
        <v>0</v>
      </c>
      <c r="E30" s="23"/>
      <c r="F30" s="34" t="s">
        <v>32</v>
      </c>
    </row>
    <row r="31" spans="1:6">
      <c r="A31" s="30" t="s">
        <v>24</v>
      </c>
      <c r="B31" s="23"/>
      <c r="C31" s="24"/>
      <c r="D31" s="31"/>
      <c r="E31" s="32">
        <f>SUM(D28:D30)</f>
        <v>13500</v>
      </c>
      <c r="F31" s="33"/>
    </row>
    <row r="32" spans="1:6">
      <c r="A32" s="7"/>
      <c r="B32" s="8"/>
      <c r="C32" s="9"/>
      <c r="D32" s="8"/>
      <c r="E32" s="8"/>
      <c r="F32" s="7"/>
    </row>
    <row r="33" spans="1:6">
      <c r="A33" s="22" t="s">
        <v>33</v>
      </c>
      <c r="B33" s="23"/>
      <c r="C33" s="24"/>
      <c r="D33" s="23"/>
      <c r="E33" s="23">
        <f>SUM(E10:E31)*5%</f>
        <v>5501.0878750000011</v>
      </c>
      <c r="F33" s="22"/>
    </row>
    <row r="34" spans="1:6">
      <c r="A34" s="7"/>
      <c r="B34" s="8"/>
      <c r="C34" s="9"/>
      <c r="D34" s="8"/>
      <c r="E34" s="8"/>
      <c r="F34" s="7"/>
    </row>
    <row r="35" spans="1:6">
      <c r="A35" s="15" t="s">
        <v>34</v>
      </c>
      <c r="B35" s="16"/>
      <c r="C35" s="17"/>
      <c r="D35" s="18"/>
      <c r="E35" s="18">
        <f>SUM(E10:E33)</f>
        <v>115522.845375</v>
      </c>
      <c r="F35" s="35"/>
    </row>
    <row r="36" spans="1:6">
      <c r="A36" s="36"/>
      <c r="B36" s="37"/>
      <c r="C36" s="38"/>
      <c r="D36" s="39"/>
      <c r="E36" s="39"/>
      <c r="F36" s="40"/>
    </row>
    <row r="37" spans="1:6">
      <c r="A37" s="41" t="s">
        <v>35</v>
      </c>
      <c r="B37" s="42"/>
      <c r="C37" s="17"/>
      <c r="D37" s="18"/>
      <c r="E37" s="18">
        <f>SUM(E5+E6)-E35</f>
        <v>0.15462499999557622</v>
      </c>
      <c r="F37" s="43"/>
    </row>
    <row r="38" spans="1:6">
      <c r="A38" s="7"/>
      <c r="B38" s="8"/>
      <c r="C38" s="9"/>
      <c r="D38" s="8"/>
      <c r="E38" s="8"/>
      <c r="F38" s="7"/>
    </row>
    <row r="39" spans="1:6">
      <c r="A39" s="1" t="s">
        <v>36</v>
      </c>
      <c r="B39" s="2"/>
      <c r="C39" s="2"/>
      <c r="D39" s="2"/>
      <c r="E39" s="2"/>
      <c r="F39" s="3"/>
    </row>
    <row r="40" spans="1:6">
      <c r="A40" s="4"/>
      <c r="B40" s="5"/>
      <c r="C40" s="6"/>
      <c r="D40" s="5"/>
      <c r="E40" s="5"/>
      <c r="F40" s="4"/>
    </row>
    <row r="41" spans="1:6">
      <c r="A41" s="54" t="s">
        <v>37</v>
      </c>
      <c r="B41" s="55"/>
      <c r="C41" s="55"/>
      <c r="D41" s="55"/>
      <c r="E41" s="55"/>
      <c r="F41" s="55"/>
    </row>
    <row r="42" spans="1:6">
      <c r="A42" s="58"/>
      <c r="B42" s="58"/>
      <c r="C42" s="58"/>
      <c r="D42" s="58"/>
      <c r="E42" s="58"/>
      <c r="F42" s="58"/>
    </row>
    <row r="43" spans="1:6">
      <c r="A43" s="44"/>
      <c r="B43" s="5"/>
      <c r="C43" s="45"/>
      <c r="D43" s="46"/>
      <c r="E43" s="46"/>
      <c r="F43" s="44"/>
    </row>
    <row r="44" spans="1:6">
      <c r="A44" s="4" t="s">
        <v>38</v>
      </c>
      <c r="B44" s="5"/>
      <c r="C44" s="47" t="s">
        <v>39</v>
      </c>
      <c r="D44" s="5"/>
      <c r="E44" s="5"/>
      <c r="F44" s="4"/>
    </row>
  </sheetData>
  <sheetProtection password="F70F" sheet="1" objects="1" scenarios="1"/>
  <mergeCells count="6">
    <mergeCell ref="A42:F42"/>
    <mergeCell ref="A3:F3"/>
    <mergeCell ref="A9:F9"/>
    <mergeCell ref="A23:F23"/>
    <mergeCell ref="A27:F27"/>
    <mergeCell ref="A41:F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0"/>
  <sheetViews>
    <sheetView tabSelected="1" workbookViewId="0">
      <selection activeCell="I15" sqref="I15"/>
    </sheetView>
  </sheetViews>
  <sheetFormatPr defaultRowHeight="14.4"/>
  <cols>
    <col min="1" max="1" width="33.5546875" style="48" customWidth="1"/>
    <col min="2" max="2" width="8.5546875" style="49" customWidth="1"/>
    <col min="3" max="3" width="6.5546875" style="50" customWidth="1"/>
    <col min="4" max="4" width="8.5546875" style="49" customWidth="1"/>
    <col min="5" max="5" width="10.5546875" style="49" customWidth="1"/>
    <col min="6" max="6" width="22.44140625" style="48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/>
      <c r="B2" s="5"/>
      <c r="C2" s="6"/>
      <c r="D2" s="5"/>
      <c r="E2" s="5"/>
      <c r="F2" s="4"/>
    </row>
    <row r="3" spans="1:6">
      <c r="A3" s="54" t="s">
        <v>1</v>
      </c>
      <c r="B3" s="55"/>
      <c r="C3" s="55"/>
      <c r="D3" s="55"/>
      <c r="E3" s="55"/>
      <c r="F3" s="55"/>
    </row>
    <row r="4" spans="1:6">
      <c r="A4" s="7"/>
      <c r="B4" s="8"/>
      <c r="C4" s="9"/>
      <c r="D4" s="8"/>
      <c r="E4" s="8"/>
      <c r="F4" s="7"/>
    </row>
    <row r="5" spans="1:6">
      <c r="A5" s="10" t="s">
        <v>2</v>
      </c>
      <c r="B5" s="11"/>
      <c r="C5" s="12"/>
      <c r="D5" s="13"/>
      <c r="E5" s="13">
        <v>151643</v>
      </c>
      <c r="F5" s="14"/>
    </row>
    <row r="6" spans="1:6">
      <c r="A6" s="15" t="s">
        <v>3</v>
      </c>
      <c r="B6" s="16"/>
      <c r="C6" s="17"/>
      <c r="D6" s="18"/>
      <c r="E6" s="18">
        <v>5000</v>
      </c>
      <c r="F6" s="19"/>
    </row>
    <row r="7" spans="1:6">
      <c r="A7" s="7"/>
      <c r="B7" s="8"/>
      <c r="C7" s="9"/>
      <c r="D7" s="8"/>
      <c r="E7" s="8"/>
      <c r="F7" s="7"/>
    </row>
    <row r="8" spans="1:6" ht="26.4">
      <c r="A8" s="20" t="s">
        <v>4</v>
      </c>
      <c r="B8" s="21" t="s">
        <v>5</v>
      </c>
      <c r="C8" s="20" t="s">
        <v>6</v>
      </c>
      <c r="D8" s="21" t="s">
        <v>7</v>
      </c>
      <c r="E8" s="21" t="s">
        <v>8</v>
      </c>
      <c r="F8" s="21" t="s">
        <v>9</v>
      </c>
    </row>
    <row r="9" spans="1:6">
      <c r="A9" s="56" t="s">
        <v>10</v>
      </c>
      <c r="B9" s="57"/>
      <c r="C9" s="57"/>
      <c r="D9" s="57"/>
      <c r="E9" s="57"/>
      <c r="F9" s="57"/>
    </row>
    <row r="10" spans="1:6">
      <c r="A10" s="22" t="s">
        <v>11</v>
      </c>
      <c r="B10" s="23">
        <v>0</v>
      </c>
      <c r="C10" s="24">
        <v>43</v>
      </c>
      <c r="D10" s="23">
        <f t="shared" ref="D10:D19" si="0">SUM(B10*C10)</f>
        <v>0</v>
      </c>
      <c r="E10" s="23"/>
      <c r="F10" s="53" t="s">
        <v>72</v>
      </c>
    </row>
    <row r="11" spans="1:6">
      <c r="A11" s="22" t="s">
        <v>13</v>
      </c>
      <c r="B11" s="23">
        <v>5095</v>
      </c>
      <c r="C11" s="24">
        <v>1</v>
      </c>
      <c r="D11" s="23">
        <f t="shared" si="0"/>
        <v>5095</v>
      </c>
      <c r="E11" s="23"/>
      <c r="F11" s="25"/>
    </row>
    <row r="12" spans="1:6">
      <c r="A12" s="22" t="s">
        <v>14</v>
      </c>
      <c r="B12" s="23">
        <v>500</v>
      </c>
      <c r="C12" s="24">
        <v>1</v>
      </c>
      <c r="D12" s="23">
        <f>SUM(B12*C12)</f>
        <v>500</v>
      </c>
      <c r="E12" s="23"/>
      <c r="F12" s="25"/>
    </row>
    <row r="13" spans="1:6">
      <c r="A13" s="22" t="s">
        <v>15</v>
      </c>
      <c r="B13" s="23">
        <v>650</v>
      </c>
      <c r="C13" s="24">
        <v>1</v>
      </c>
      <c r="D13" s="23">
        <f>SUM(B13*C13)</f>
        <v>650</v>
      </c>
      <c r="E13" s="23"/>
      <c r="F13" s="25"/>
    </row>
    <row r="14" spans="1:6">
      <c r="A14" s="22" t="s">
        <v>16</v>
      </c>
      <c r="B14" s="23">
        <v>470</v>
      </c>
      <c r="C14" s="24">
        <v>1</v>
      </c>
      <c r="D14" s="23">
        <f>SUM(B14*C14)</f>
        <v>470</v>
      </c>
      <c r="E14" s="23"/>
      <c r="F14" s="25"/>
    </row>
    <row r="15" spans="1:6">
      <c r="A15" s="22" t="s">
        <v>42</v>
      </c>
      <c r="B15" s="23">
        <v>300</v>
      </c>
      <c r="C15" s="24">
        <v>1</v>
      </c>
      <c r="D15" s="23">
        <f>SUM(B15*C15)</f>
        <v>300</v>
      </c>
      <c r="E15" s="23"/>
      <c r="F15" s="25"/>
    </row>
    <row r="16" spans="1:6">
      <c r="A16" s="22" t="s">
        <v>17</v>
      </c>
      <c r="B16" s="23">
        <v>7640</v>
      </c>
      <c r="C16" s="24">
        <v>1</v>
      </c>
      <c r="D16" s="23">
        <f t="shared" si="0"/>
        <v>7640</v>
      </c>
      <c r="E16" s="23"/>
      <c r="F16" s="25"/>
    </row>
    <row r="17" spans="1:6">
      <c r="A17" s="22" t="s">
        <v>18</v>
      </c>
      <c r="B17" s="23">
        <v>960</v>
      </c>
      <c r="C17" s="24">
        <v>1</v>
      </c>
      <c r="D17" s="23">
        <f t="shared" si="0"/>
        <v>960</v>
      </c>
      <c r="E17" s="23"/>
      <c r="F17" s="25"/>
    </row>
    <row r="18" spans="1:6">
      <c r="A18" s="22" t="s">
        <v>19</v>
      </c>
      <c r="B18" s="23">
        <v>670</v>
      </c>
      <c r="C18" s="24">
        <v>1</v>
      </c>
      <c r="D18" s="23">
        <f>SUM(B18*C18)</f>
        <v>670</v>
      </c>
      <c r="E18" s="23"/>
      <c r="F18" s="25"/>
    </row>
    <row r="19" spans="1:6" ht="37.200000000000003">
      <c r="A19" s="26" t="s">
        <v>73</v>
      </c>
      <c r="B19" s="27">
        <v>1205</v>
      </c>
      <c r="C19" s="28">
        <v>44</v>
      </c>
      <c r="D19" s="27">
        <f t="shared" si="0"/>
        <v>53020</v>
      </c>
      <c r="E19" s="27"/>
      <c r="F19" s="29" t="s">
        <v>74</v>
      </c>
    </row>
    <row r="20" spans="1:6">
      <c r="A20" s="22" t="s">
        <v>23</v>
      </c>
      <c r="B20" s="23"/>
      <c r="C20" s="24"/>
      <c r="D20" s="23">
        <f>SUM(D10:D19)*1.65%</f>
        <v>1143.5325</v>
      </c>
      <c r="E20" s="23"/>
      <c r="F20" s="25"/>
    </row>
    <row r="21" spans="1:6">
      <c r="A21" s="30" t="s">
        <v>24</v>
      </c>
      <c r="B21" s="23"/>
      <c r="C21" s="24"/>
      <c r="D21" s="31"/>
      <c r="E21" s="32">
        <f>SUM(D10:D20)</f>
        <v>70448.532500000001</v>
      </c>
      <c r="F21" s="33"/>
    </row>
    <row r="22" spans="1:6">
      <c r="A22" s="56" t="s">
        <v>25</v>
      </c>
      <c r="B22" s="57"/>
      <c r="C22" s="57"/>
      <c r="D22" s="57"/>
      <c r="E22" s="57"/>
      <c r="F22" s="57"/>
    </row>
    <row r="23" spans="1:6">
      <c r="A23" s="22" t="s">
        <v>75</v>
      </c>
      <c r="B23" s="23">
        <v>8</v>
      </c>
      <c r="C23" s="24">
        <v>13</v>
      </c>
      <c r="D23" s="23">
        <f>SUM(B23*C23)</f>
        <v>104</v>
      </c>
      <c r="E23" s="23"/>
      <c r="F23" s="25"/>
    </row>
    <row r="24" spans="1:6">
      <c r="A24" s="22" t="s">
        <v>76</v>
      </c>
      <c r="B24" s="23">
        <v>0</v>
      </c>
      <c r="C24" s="24">
        <v>43</v>
      </c>
      <c r="D24" s="23"/>
      <c r="E24" s="23"/>
      <c r="F24" s="25"/>
    </row>
    <row r="25" spans="1:6">
      <c r="A25" s="22" t="s">
        <v>77</v>
      </c>
      <c r="B25" s="23">
        <v>0</v>
      </c>
      <c r="C25" s="24">
        <v>43</v>
      </c>
      <c r="D25" s="23">
        <f>SUM(B25*C25)</f>
        <v>0</v>
      </c>
      <c r="E25" s="23"/>
      <c r="F25" s="25"/>
    </row>
    <row r="26" spans="1:6">
      <c r="A26" s="22" t="s">
        <v>78</v>
      </c>
      <c r="B26" s="23">
        <v>0</v>
      </c>
      <c r="C26" s="24">
        <v>13</v>
      </c>
      <c r="D26" s="23">
        <f>SUM(B26*C26)</f>
        <v>0</v>
      </c>
      <c r="E26" s="23"/>
      <c r="F26" s="25"/>
    </row>
    <row r="27" spans="1:6">
      <c r="A27" s="22" t="s">
        <v>79</v>
      </c>
      <c r="B27" s="23"/>
      <c r="C27" s="24">
        <v>43</v>
      </c>
      <c r="D27" s="23"/>
      <c r="E27" s="23"/>
      <c r="F27" s="25"/>
    </row>
    <row r="28" spans="1:6">
      <c r="A28" s="22" t="s">
        <v>23</v>
      </c>
      <c r="B28" s="23"/>
      <c r="C28" s="24"/>
      <c r="D28" s="23">
        <f>SUM(D23:D27)*1.65%</f>
        <v>1.7160000000000002</v>
      </c>
      <c r="E28" s="23"/>
      <c r="F28" s="25"/>
    </row>
    <row r="29" spans="1:6">
      <c r="A29" s="30" t="s">
        <v>24</v>
      </c>
      <c r="B29" s="23"/>
      <c r="C29" s="24"/>
      <c r="D29" s="31"/>
      <c r="E29" s="32">
        <f>SUM(D23:D28)</f>
        <v>105.71599999999999</v>
      </c>
      <c r="F29" s="25"/>
    </row>
    <row r="30" spans="1:6">
      <c r="A30" s="56" t="s">
        <v>27</v>
      </c>
      <c r="B30" s="57"/>
      <c r="C30" s="57"/>
      <c r="D30" s="57"/>
      <c r="E30" s="57"/>
      <c r="F30" s="57"/>
    </row>
    <row r="31" spans="1:6">
      <c r="A31" s="22" t="s">
        <v>28</v>
      </c>
      <c r="B31" s="23">
        <v>18500</v>
      </c>
      <c r="C31" s="24">
        <v>1</v>
      </c>
      <c r="D31" s="23">
        <f>SUM(B31*C31)</f>
        <v>18500</v>
      </c>
      <c r="E31" s="23"/>
      <c r="F31" s="25"/>
    </row>
    <row r="32" spans="1:6">
      <c r="A32" s="22" t="s">
        <v>29</v>
      </c>
      <c r="B32" s="23">
        <v>80</v>
      </c>
      <c r="C32" s="24">
        <v>13</v>
      </c>
      <c r="D32" s="23">
        <f>B32*C32</f>
        <v>1040</v>
      </c>
      <c r="E32" s="23"/>
      <c r="F32" s="25"/>
    </row>
    <row r="33" spans="1:6">
      <c r="A33" s="22" t="s">
        <v>80</v>
      </c>
      <c r="B33" s="23">
        <v>0</v>
      </c>
      <c r="C33" s="24">
        <v>13</v>
      </c>
      <c r="D33" s="23">
        <f>B33*C33</f>
        <v>0</v>
      </c>
      <c r="E33" s="23"/>
      <c r="F33" s="25" t="s">
        <v>81</v>
      </c>
    </row>
    <row r="34" spans="1:6">
      <c r="A34" s="22" t="s">
        <v>30</v>
      </c>
      <c r="B34" s="23">
        <v>44400</v>
      </c>
      <c r="C34" s="24">
        <v>1</v>
      </c>
      <c r="D34" s="23">
        <f>B34*C34</f>
        <v>44400</v>
      </c>
      <c r="E34" s="23"/>
      <c r="F34" s="25" t="s">
        <v>82</v>
      </c>
    </row>
    <row r="35" spans="1:6">
      <c r="A35" s="22" t="s">
        <v>83</v>
      </c>
      <c r="B35" s="23">
        <v>630</v>
      </c>
      <c r="C35" s="24">
        <v>43</v>
      </c>
      <c r="D35" s="23">
        <f>SUM(B35*C35)</f>
        <v>27090</v>
      </c>
      <c r="E35" s="23"/>
      <c r="F35" s="25"/>
    </row>
    <row r="36" spans="1:6" ht="27">
      <c r="A36" s="22" t="s">
        <v>31</v>
      </c>
      <c r="B36" s="23">
        <v>10000</v>
      </c>
      <c r="C36" s="24">
        <v>0</v>
      </c>
      <c r="D36" s="23">
        <f>SUM(B36*C36)</f>
        <v>0</v>
      </c>
      <c r="E36" s="23"/>
      <c r="F36" s="34" t="s">
        <v>32</v>
      </c>
    </row>
    <row r="37" spans="1:6">
      <c r="A37" s="30" t="s">
        <v>24</v>
      </c>
      <c r="B37" s="23"/>
      <c r="C37" s="24"/>
      <c r="D37" s="31"/>
      <c r="E37" s="32">
        <f>SUM(D31:D36)</f>
        <v>91030</v>
      </c>
      <c r="F37" s="33"/>
    </row>
    <row r="38" spans="1:6">
      <c r="A38" s="7"/>
      <c r="B38" s="8"/>
      <c r="C38" s="9"/>
      <c r="D38" s="8"/>
      <c r="E38" s="8"/>
      <c r="F38" s="7"/>
    </row>
    <row r="39" spans="1:6">
      <c r="A39" s="22" t="s">
        <v>33</v>
      </c>
      <c r="B39" s="23"/>
      <c r="C39" s="24"/>
      <c r="D39" s="23"/>
      <c r="E39" s="23">
        <f>SUM(E21:E37)*5%</f>
        <v>8079.2124249999997</v>
      </c>
      <c r="F39" s="22"/>
    </row>
    <row r="40" spans="1:6">
      <c r="A40" s="7"/>
      <c r="B40" s="8"/>
      <c r="C40" s="9"/>
      <c r="D40" s="8"/>
      <c r="E40" s="8"/>
      <c r="F40" s="7"/>
    </row>
    <row r="41" spans="1:6">
      <c r="A41" s="15" t="s">
        <v>34</v>
      </c>
      <c r="B41" s="16"/>
      <c r="C41" s="17"/>
      <c r="D41" s="18"/>
      <c r="E41" s="18">
        <f>SUM(E10:E39)</f>
        <v>169663.46092499999</v>
      </c>
      <c r="F41" s="35"/>
    </row>
    <row r="42" spans="1:6">
      <c r="A42" s="36"/>
      <c r="B42" s="37"/>
      <c r="C42" s="38"/>
      <c r="D42" s="39"/>
      <c r="E42" s="39"/>
      <c r="F42" s="40"/>
    </row>
    <row r="43" spans="1:6">
      <c r="A43" s="41" t="s">
        <v>35</v>
      </c>
      <c r="B43" s="42"/>
      <c r="C43" s="17"/>
      <c r="D43" s="18"/>
      <c r="E43" s="18">
        <f>SUM(E5+E6)-E41</f>
        <v>-13020.460924999992</v>
      </c>
      <c r="F43" s="43"/>
    </row>
    <row r="44" spans="1:6">
      <c r="A44" s="7"/>
      <c r="B44" s="8"/>
      <c r="C44" s="9"/>
      <c r="D44" s="8"/>
      <c r="E44" s="8"/>
      <c r="F44" s="7"/>
    </row>
    <row r="45" spans="1:6">
      <c r="A45" s="1" t="s">
        <v>36</v>
      </c>
      <c r="B45" s="2"/>
      <c r="C45" s="2"/>
      <c r="D45" s="2"/>
      <c r="E45" s="2"/>
      <c r="F45" s="3"/>
    </row>
    <row r="46" spans="1:6">
      <c r="A46" s="4"/>
      <c r="B46" s="5"/>
      <c r="C46" s="6"/>
      <c r="D46" s="5"/>
      <c r="E46" s="5"/>
      <c r="F46" s="4"/>
    </row>
    <row r="47" spans="1:6">
      <c r="A47" s="54" t="s">
        <v>37</v>
      </c>
      <c r="B47" s="55"/>
      <c r="C47" s="55"/>
      <c r="D47" s="55"/>
      <c r="E47" s="55"/>
      <c r="F47" s="55"/>
    </row>
    <row r="48" spans="1:6">
      <c r="A48" s="58"/>
      <c r="B48" s="58"/>
      <c r="C48" s="58"/>
      <c r="D48" s="58"/>
      <c r="E48" s="58"/>
      <c r="F48" s="58"/>
    </row>
    <row r="49" spans="1:6">
      <c r="A49" s="44"/>
      <c r="B49" s="5"/>
      <c r="C49" s="45"/>
      <c r="D49" s="46"/>
      <c r="E49" s="46"/>
      <c r="F49" s="44"/>
    </row>
    <row r="50" spans="1:6">
      <c r="A50" s="4" t="s">
        <v>38</v>
      </c>
      <c r="B50" s="5"/>
      <c r="C50" s="47" t="s">
        <v>39</v>
      </c>
      <c r="D50" s="5"/>
      <c r="E50" s="5"/>
      <c r="F50" s="4"/>
    </row>
  </sheetData>
  <sheetProtection password="F70F" sheet="1" objects="1" scenarios="1"/>
  <mergeCells count="6">
    <mergeCell ref="A48:F48"/>
    <mergeCell ref="A3:F3"/>
    <mergeCell ref="A9:F9"/>
    <mergeCell ref="A22:F22"/>
    <mergeCell ref="A30:F30"/>
    <mergeCell ref="A47:F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Arts 1-09</vt:lpstr>
      <vt:lpstr>Arts 1-12</vt:lpstr>
      <vt:lpstr>ETLC E5-013</vt:lpstr>
      <vt:lpstr>MEC 3-3</vt:lpstr>
      <vt:lpstr>TELUS 143</vt:lpstr>
      <vt:lpstr>Tory B-39</vt:lpstr>
    </vt:vector>
  </TitlesOfParts>
  <Company>University of Alberta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mwalker</dc:creator>
  <cp:lastModifiedBy>mwalker</cp:lastModifiedBy>
  <dcterms:created xsi:type="dcterms:W3CDTF">2010-10-21T21:30:45Z</dcterms:created>
  <dcterms:modified xsi:type="dcterms:W3CDTF">2010-10-21T21:49:02Z</dcterms:modified>
</cp:coreProperties>
</file>