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noodle\Downloads\"/>
    </mc:Choice>
  </mc:AlternateContent>
  <xr:revisionPtr revIDLastSave="0" documentId="13_ncr:1_{6657894B-8004-4698-8B43-A8527BDB9919}" xr6:coauthVersionLast="46" xr6:coauthVersionMax="46" xr10:uidLastSave="{00000000-0000-0000-0000-000000000000}"/>
  <bookViews>
    <workbookView xWindow="-120" yWindow="-120" windowWidth="38640" windowHeight="21390" activeTab="1" xr2:uid="{00000000-000D-0000-FFFF-FFFF00000000}"/>
  </bookViews>
  <sheets>
    <sheet name="Sheet1" sheetId="2" r:id="rId1"/>
    <sheet name="NACA 0012 Results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H15" i="1" s="1"/>
  <c r="H32" i="1"/>
  <c r="H16" i="1" s="1"/>
  <c r="H31" i="1"/>
  <c r="H17" i="1" s="1"/>
  <c r="H30" i="1"/>
  <c r="H18" i="1" s="1"/>
  <c r="H29" i="1"/>
  <c r="H19" i="1" s="1"/>
  <c r="H28" i="1"/>
  <c r="H27" i="1"/>
  <c r="H26" i="1"/>
  <c r="H25" i="1"/>
  <c r="H23" i="1" s="1"/>
  <c r="H24" i="1"/>
  <c r="G34" i="1"/>
  <c r="G14" i="1" s="1"/>
  <c r="G33" i="1"/>
  <c r="G15" i="1" s="1"/>
  <c r="G32" i="1"/>
  <c r="G16" i="1" s="1"/>
  <c r="G31" i="1"/>
  <c r="G17" i="1" s="1"/>
  <c r="G30" i="1"/>
  <c r="G18" i="1" s="1"/>
  <c r="G29" i="1"/>
  <c r="G19" i="1" s="1"/>
  <c r="G28" i="1"/>
  <c r="G20" i="1" s="1"/>
  <c r="G27" i="1"/>
  <c r="G21" i="1" s="1"/>
  <c r="G26" i="1"/>
  <c r="G22" i="1" s="1"/>
  <c r="G25" i="1"/>
  <c r="G23" i="1" s="1"/>
  <c r="G24" i="1"/>
  <c r="J203" i="2"/>
  <c r="I203" i="2"/>
  <c r="H203" i="2"/>
  <c r="J202" i="2"/>
  <c r="I202" i="2"/>
  <c r="H202" i="2"/>
  <c r="J201" i="2"/>
  <c r="I201" i="2"/>
  <c r="H201" i="2"/>
  <c r="J200" i="2"/>
  <c r="I200" i="2"/>
  <c r="H200" i="2"/>
  <c r="J199" i="2"/>
  <c r="I199" i="2"/>
  <c r="H199" i="2"/>
  <c r="J198" i="2"/>
  <c r="I198" i="2"/>
  <c r="H198" i="2"/>
  <c r="J197" i="2"/>
  <c r="I197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J191" i="2"/>
  <c r="I191" i="2"/>
  <c r="H191" i="2"/>
  <c r="J190" i="2"/>
  <c r="I190" i="2"/>
  <c r="H190" i="2"/>
  <c r="J189" i="2"/>
  <c r="I189" i="2"/>
  <c r="H189" i="2"/>
  <c r="J188" i="2"/>
  <c r="I188" i="2"/>
  <c r="H188" i="2"/>
  <c r="J187" i="2"/>
  <c r="I187" i="2"/>
  <c r="H187" i="2"/>
  <c r="J186" i="2"/>
  <c r="I186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J180" i="2"/>
  <c r="I180" i="2"/>
  <c r="H180" i="2"/>
  <c r="J179" i="2"/>
  <c r="I179" i="2"/>
  <c r="H179" i="2"/>
  <c r="J178" i="2"/>
  <c r="I178" i="2"/>
  <c r="H178" i="2"/>
  <c r="J177" i="2"/>
  <c r="I177" i="2"/>
  <c r="H177" i="2"/>
  <c r="J176" i="2"/>
  <c r="I176" i="2"/>
  <c r="H176" i="2"/>
  <c r="J175" i="2"/>
  <c r="I175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J169" i="2"/>
  <c r="I169" i="2"/>
  <c r="H169" i="2"/>
  <c r="J168" i="2"/>
  <c r="I168" i="2"/>
  <c r="H168" i="2"/>
  <c r="J167" i="2"/>
  <c r="I167" i="2"/>
  <c r="H167" i="2"/>
  <c r="J166" i="2"/>
  <c r="I166" i="2"/>
  <c r="H166" i="2"/>
  <c r="J165" i="2"/>
  <c r="I165" i="2"/>
  <c r="H165" i="2"/>
  <c r="J164" i="2"/>
  <c r="I164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J158" i="2"/>
  <c r="I158" i="2"/>
  <c r="H158" i="2"/>
  <c r="J157" i="2"/>
  <c r="I157" i="2"/>
  <c r="H157" i="2"/>
  <c r="J156" i="2"/>
  <c r="I156" i="2"/>
  <c r="H156" i="2"/>
  <c r="J155" i="2"/>
  <c r="I155" i="2"/>
  <c r="H155" i="2"/>
  <c r="J154" i="2"/>
  <c r="I154" i="2"/>
  <c r="H154" i="2"/>
  <c r="J153" i="2"/>
  <c r="I153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J147" i="2"/>
  <c r="I147" i="2"/>
  <c r="H147" i="2"/>
  <c r="J146" i="2"/>
  <c r="I146" i="2"/>
  <c r="H146" i="2"/>
  <c r="J145" i="2"/>
  <c r="I145" i="2"/>
  <c r="H145" i="2"/>
  <c r="J144" i="2"/>
  <c r="I144" i="2"/>
  <c r="H144" i="2"/>
  <c r="J143" i="2"/>
  <c r="I143" i="2"/>
  <c r="H143" i="2"/>
  <c r="J142" i="2"/>
  <c r="I142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J136" i="2"/>
  <c r="I136" i="2"/>
  <c r="H136" i="2"/>
  <c r="J135" i="2"/>
  <c r="I135" i="2"/>
  <c r="H135" i="2"/>
  <c r="J134" i="2"/>
  <c r="I134" i="2"/>
  <c r="H134" i="2"/>
  <c r="J133" i="2"/>
  <c r="I133" i="2"/>
  <c r="H133" i="2"/>
  <c r="J132" i="2"/>
  <c r="I132" i="2"/>
  <c r="H132" i="2"/>
  <c r="J131" i="2"/>
  <c r="I131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J125" i="2"/>
  <c r="I125" i="2"/>
  <c r="H125" i="2"/>
  <c r="J124" i="2"/>
  <c r="I124" i="2"/>
  <c r="H124" i="2"/>
  <c r="J123" i="2"/>
  <c r="I123" i="2"/>
  <c r="H123" i="2"/>
  <c r="J122" i="2"/>
  <c r="I122" i="2"/>
  <c r="H122" i="2"/>
  <c r="J121" i="2"/>
  <c r="I121" i="2"/>
  <c r="H121" i="2"/>
  <c r="J120" i="2"/>
  <c r="I120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J114" i="2"/>
  <c r="I114" i="2"/>
  <c r="H114" i="2"/>
  <c r="J113" i="2"/>
  <c r="I113" i="2"/>
  <c r="H113" i="2"/>
  <c r="J112" i="2"/>
  <c r="I112" i="2"/>
  <c r="H112" i="2"/>
  <c r="J111" i="2"/>
  <c r="I111" i="2"/>
  <c r="H111" i="2"/>
  <c r="J110" i="2"/>
  <c r="I110" i="2"/>
  <c r="H110" i="2"/>
  <c r="J109" i="2"/>
  <c r="I109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J103" i="2"/>
  <c r="I103" i="2"/>
  <c r="H103" i="2"/>
  <c r="J102" i="2"/>
  <c r="I102" i="2"/>
  <c r="H102" i="2"/>
  <c r="J101" i="2"/>
  <c r="I101" i="2"/>
  <c r="H101" i="2"/>
  <c r="J100" i="2"/>
  <c r="I100" i="2"/>
  <c r="H100" i="2"/>
  <c r="J99" i="2"/>
  <c r="I99" i="2"/>
  <c r="H99" i="2"/>
  <c r="J98" i="2"/>
  <c r="I98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J92" i="2"/>
  <c r="I92" i="2"/>
  <c r="H92" i="2"/>
  <c r="J91" i="2"/>
  <c r="I91" i="2"/>
  <c r="H91" i="2"/>
  <c r="J90" i="2"/>
  <c r="I90" i="2"/>
  <c r="H90" i="2"/>
  <c r="J89" i="2"/>
  <c r="I89" i="2"/>
  <c r="H89" i="2"/>
  <c r="J88" i="2"/>
  <c r="I88" i="2"/>
  <c r="H88" i="2"/>
  <c r="J87" i="2"/>
  <c r="I87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J81" i="2"/>
  <c r="I81" i="2"/>
  <c r="H81" i="2"/>
  <c r="J80" i="2"/>
  <c r="I80" i="2"/>
  <c r="H80" i="2"/>
  <c r="J79" i="2"/>
  <c r="I79" i="2"/>
  <c r="H79" i="2"/>
  <c r="J78" i="2"/>
  <c r="I78" i="2"/>
  <c r="H78" i="2"/>
  <c r="J77" i="2"/>
  <c r="I77" i="2"/>
  <c r="H77" i="2"/>
  <c r="J76" i="2"/>
  <c r="I76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J70" i="2"/>
  <c r="I70" i="2"/>
  <c r="H70" i="2"/>
  <c r="J69" i="2"/>
  <c r="I69" i="2"/>
  <c r="H69" i="2"/>
  <c r="J68" i="2"/>
  <c r="I68" i="2"/>
  <c r="H68" i="2"/>
  <c r="J67" i="2"/>
  <c r="I67" i="2"/>
  <c r="H67" i="2"/>
  <c r="J66" i="2"/>
  <c r="I66" i="2"/>
  <c r="H66" i="2"/>
  <c r="J65" i="2"/>
  <c r="I65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J59" i="2"/>
  <c r="I59" i="2"/>
  <c r="H59" i="2"/>
  <c r="J58" i="2"/>
  <c r="I58" i="2"/>
  <c r="H58" i="2"/>
  <c r="J57" i="2"/>
  <c r="I57" i="2"/>
  <c r="H57" i="2"/>
  <c r="J56" i="2"/>
  <c r="I56" i="2"/>
  <c r="H56" i="2"/>
  <c r="J55" i="2"/>
  <c r="I55" i="2"/>
  <c r="H55" i="2"/>
  <c r="J54" i="2"/>
  <c r="I54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J48" i="2"/>
  <c r="I48" i="2"/>
  <c r="H48" i="2"/>
  <c r="J47" i="2"/>
  <c r="I47" i="2"/>
  <c r="H47" i="2"/>
  <c r="J46" i="2"/>
  <c r="I46" i="2"/>
  <c r="H46" i="2"/>
  <c r="J45" i="2"/>
  <c r="I45" i="2"/>
  <c r="H45" i="2"/>
  <c r="J44" i="2"/>
  <c r="I44" i="2"/>
  <c r="H44" i="2"/>
  <c r="J43" i="2"/>
  <c r="I43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J37" i="2"/>
  <c r="I37" i="2"/>
  <c r="H37" i="2"/>
  <c r="J36" i="2"/>
  <c r="I36" i="2"/>
  <c r="H36" i="2"/>
  <c r="J35" i="2"/>
  <c r="I35" i="2"/>
  <c r="H35" i="2"/>
  <c r="J34" i="2"/>
  <c r="I34" i="2"/>
  <c r="H34" i="2"/>
  <c r="J33" i="2"/>
  <c r="I33" i="2"/>
  <c r="H33" i="2"/>
  <c r="J32" i="2"/>
  <c r="I32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6" i="2"/>
  <c r="I6" i="2"/>
  <c r="H6" i="2"/>
  <c r="J5" i="2"/>
  <c r="I5" i="2"/>
  <c r="H5" i="2"/>
  <c r="J4" i="2"/>
  <c r="I4" i="2"/>
  <c r="H4" i="2"/>
  <c r="J3" i="2"/>
  <c r="I3" i="2"/>
  <c r="H3" i="2"/>
  <c r="H22" i="1"/>
  <c r="H21" i="1"/>
  <c r="H20" i="1"/>
  <c r="H14" i="1"/>
  <c r="J24" i="1" l="1"/>
  <c r="K24" i="1"/>
  <c r="M24" i="1"/>
  <c r="P24" i="1" s="1"/>
  <c r="N24" i="1"/>
  <c r="O24" i="1"/>
  <c r="F14" i="1"/>
  <c r="F1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N15" i="1"/>
  <c r="K15" i="1"/>
  <c r="K16" i="1" s="1"/>
  <c r="K17" i="1" s="1"/>
  <c r="K18" i="1" s="1"/>
  <c r="K19" i="1" s="1"/>
  <c r="K20" i="1" s="1"/>
  <c r="K21" i="1" s="1"/>
  <c r="K22" i="1" s="1"/>
  <c r="K23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J15" i="1"/>
  <c r="J16" i="1" s="1"/>
  <c r="J17" i="1" s="1"/>
  <c r="J18" i="1" s="1"/>
  <c r="J19" i="1" s="1"/>
  <c r="J20" i="1" s="1"/>
  <c r="J21" i="1" s="1"/>
  <c r="J22" i="1" s="1"/>
  <c r="J23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M14" i="1"/>
  <c r="M15" i="1" s="1"/>
  <c r="M16" i="1" s="1"/>
  <c r="M17" i="1" s="1"/>
  <c r="M18" i="1" s="1"/>
  <c r="M19" i="1" s="1"/>
  <c r="M20" i="1" s="1"/>
  <c r="M21" i="1" s="1"/>
  <c r="M22" i="1" s="1"/>
  <c r="M23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B4" i="1"/>
  <c r="B1" i="1" s="1"/>
  <c r="P15" i="1" l="1"/>
  <c r="O15" i="1"/>
  <c r="N16" i="1"/>
  <c r="O14" i="1"/>
  <c r="P14" i="1"/>
  <c r="N17" i="1" l="1"/>
  <c r="P16" i="1"/>
  <c r="O16" i="1"/>
  <c r="O17" i="1" l="1"/>
  <c r="N18" i="1"/>
  <c r="P17" i="1"/>
  <c r="N19" i="1" l="1"/>
  <c r="P18" i="1"/>
  <c r="O18" i="1"/>
  <c r="P19" i="1" l="1"/>
  <c r="O19" i="1"/>
  <c r="N20" i="1"/>
  <c r="O20" i="1" l="1"/>
  <c r="N21" i="1"/>
  <c r="P20" i="1"/>
  <c r="P21" i="1" l="1"/>
  <c r="N22" i="1"/>
  <c r="O21" i="1"/>
  <c r="P22" i="1" l="1"/>
  <c r="N23" i="1"/>
  <c r="O22" i="1"/>
  <c r="P23" i="1" l="1"/>
  <c r="O23" i="1"/>
  <c r="N25" i="1" l="1"/>
  <c r="N26" i="1" l="1"/>
  <c r="P25" i="1"/>
  <c r="O25" i="1"/>
  <c r="P26" i="1" l="1"/>
  <c r="O26" i="1"/>
  <c r="N27" i="1"/>
  <c r="N28" i="1" l="1"/>
  <c r="O27" i="1"/>
  <c r="P27" i="1"/>
  <c r="P28" i="1" l="1"/>
  <c r="O28" i="1"/>
  <c r="N29" i="1"/>
  <c r="O29" i="1" l="1"/>
  <c r="N30" i="1"/>
  <c r="P29" i="1"/>
  <c r="P30" i="1" l="1"/>
  <c r="O30" i="1"/>
  <c r="N31" i="1"/>
  <c r="N32" i="1" l="1"/>
  <c r="O31" i="1"/>
  <c r="P31" i="1"/>
  <c r="N33" i="1" l="1"/>
  <c r="P32" i="1"/>
  <c r="O32" i="1"/>
  <c r="O33" i="1" l="1"/>
  <c r="P33" i="1"/>
  <c r="N34" i="1"/>
  <c r="P34" i="1" l="1"/>
  <c r="O34" i="1"/>
</calcChain>
</file>

<file path=xl/sharedStrings.xml><?xml version="1.0" encoding="utf-8"?>
<sst xmlns="http://schemas.openxmlformats.org/spreadsheetml/2006/main" count="58" uniqueCount="48">
  <si>
    <t>RE</t>
  </si>
  <si>
    <t>Vel</t>
  </si>
  <si>
    <t>m/s</t>
  </si>
  <si>
    <t>Chord Length</t>
  </si>
  <si>
    <t>m</t>
  </si>
  <si>
    <t>Dynamic Viscosity</t>
  </si>
  <si>
    <t>kg/(m·s)</t>
  </si>
  <si>
    <t>Density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</si>
  <si>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</si>
  <si>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Drag Coefficent</t>
  </si>
  <si>
    <t>Lift Coefficent</t>
  </si>
  <si>
    <t>Angle of Attack</t>
  </si>
  <si>
    <t xml:space="preserve">Calculated polar for: NACA 0012 AIRFOILS                              </t>
  </si>
  <si>
    <t xml:space="preserve">  </t>
  </si>
  <si>
    <t xml:space="preserve"> 1 1 Reynolds number fixed          Mach number fixed         </t>
  </si>
  <si>
    <t xml:space="preserve"> xtrf =   1.000 (top)        1.000 (bottom)  </t>
  </si>
  <si>
    <t xml:space="preserve"> Mach =   0.000     Re =     0.050 e 6     Ncrit =   9.000</t>
  </si>
  <si>
    <t>alpha</t>
  </si>
  <si>
    <t>CL</t>
  </si>
  <si>
    <t>CD</t>
  </si>
  <si>
    <t>CDp</t>
  </si>
  <si>
    <t>CM</t>
  </si>
  <si>
    <t>Top_Xtr</t>
  </si>
  <si>
    <t>Bot_Xtr</t>
  </si>
  <si>
    <t>------</t>
  </si>
  <si>
    <t>--------</t>
  </si>
  <si>
    <t>---------</t>
  </si>
  <si>
    <t>AOA</t>
  </si>
  <si>
    <t>Drag Force (N)</t>
  </si>
  <si>
    <t>Lift Force (N)</t>
  </si>
  <si>
    <t>Velocity (m/s)</t>
  </si>
  <si>
    <t>Chord (m)</t>
  </si>
  <si>
    <t>Thickness (m)</t>
  </si>
  <si>
    <t>Span (m)</t>
  </si>
  <si>
    <t>Density of AIR(kg/m3)</t>
  </si>
  <si>
    <t>Planform Area (m2)</t>
  </si>
  <si>
    <t>Fd</t>
  </si>
  <si>
    <t>Fl</t>
  </si>
  <si>
    <r>
      <t>Input from profile generator: 
0</t>
    </r>
    <r>
      <rPr>
        <b/>
        <vertAlign val="superscript"/>
        <sz val="18"/>
        <color theme="1"/>
        <rFont val="Calibri"/>
        <family val="2"/>
        <scheme val="minor"/>
      </rPr>
      <t>o</t>
    </r>
    <r>
      <rPr>
        <b/>
        <sz val="18"/>
        <color theme="1"/>
        <rFont val="Calibri"/>
        <family val="2"/>
        <scheme val="minor"/>
      </rPr>
      <t xml:space="preserve"> of attack</t>
    </r>
  </si>
  <si>
    <t>Out from Profile at a specified angle</t>
  </si>
  <si>
    <t>X</t>
  </si>
  <si>
    <t>Y</t>
  </si>
  <si>
    <t>Z</t>
  </si>
  <si>
    <t>Angle</t>
  </si>
  <si>
    <t>deg</t>
  </si>
  <si>
    <t>Chord</t>
  </si>
  <si>
    <t>mm</t>
  </si>
  <si>
    <t>Paste Your results in this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</si>
</sst>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9C0006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22"/>
      <color rgb="FF9C6500"/>
      <name val="Times New Roman"/>
      <family val="1"/>
    </font>
    <font>
      <i/>
      <sz val="11"/>
      <color theme="1"/>
      <name val="Calibri"/>
      <family val="2"/>
      <scheme val="minor"/>
    </font>
    <font>
      <sz val="16"/>
      <color rgb="FF006100"/>
      <name val="Calibri"/>
      <family val="2"/>
      <scheme val="minor"/>
    </font>
    <font>
      <b/>
      <sz val="16"/>
      <color rgb="FF006100"/>
      <name val="Calibri"/>
      <family val="2"/>
      <scheme val="minor"/>
    </font>
    <font>
      <sz val="8.8000000000000007"/>
      <color rgb="FF555555"/>
      <name val="Lucida Console"/>
      <family val="3"/>
    </font>
    <font>
      <sz val="16"/>
      <color rgb="FF9C0006"/>
      <name val="Calibri"/>
      <family val="2"/>
      <scheme val="minor"/>
    </font>
    <font>
      <b/>
      <sz val="16"/>
      <color rgb="FF9C0006"/>
      <name val="Calibri"/>
      <family val="2"/>
      <scheme val="minor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DCDCDC"/>
        <bgColor indexed="64"/>
      </patternFill>
    </fill>
    <fill>
      <patternFill patternType="solid">
        <fgColor rgb="FFDEEFEF"/>
        <bgColor indexed="64"/>
      </patternFill>
    </fill>
    <fill>
      <patternFill patternType="solid">
        <fgColor rgb="FFF4F5DE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</cellStyleXfs>
  <cellXfs count="27">
    <xf numFmtId="0" fontId="0" fillId="0" borderId="0" xfId="0"/>
    <xf numFmtId="0" fontId="3" fillId="2" borderId="0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" fillId="2" borderId="0" xfId="1" applyAlignment="1">
      <alignment horizontal="left" vertical="center"/>
    </xf>
    <xf numFmtId="0" fontId="12" fillId="7" borderId="1" xfId="3" applyFont="1" applyBorder="1" applyAlignment="1">
      <alignment horizontal="center"/>
    </xf>
    <xf numFmtId="0" fontId="13" fillId="0" borderId="0" xfId="0" applyFont="1" applyAlignment="1">
      <alignment horizontal="center"/>
    </xf>
    <xf numFmtId="164" fontId="0" fillId="0" borderId="0" xfId="0" applyNumberFormat="1"/>
    <xf numFmtId="0" fontId="14" fillId="6" borderId="0" xfId="2" applyFont="1"/>
    <xf numFmtId="0" fontId="15" fillId="6" borderId="0" xfId="2" applyFont="1"/>
    <xf numFmtId="0" fontId="16" fillId="0" borderId="0" xfId="0" applyFont="1" applyAlignment="1">
      <alignment horizontal="left" vertical="center"/>
    </xf>
    <xf numFmtId="0" fontId="17" fillId="2" borderId="0" xfId="1" applyFont="1"/>
    <xf numFmtId="2" fontId="18" fillId="2" borderId="0" xfId="1" applyNumberFormat="1" applyFont="1"/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8" borderId="0" xfId="0" applyFill="1"/>
    <xf numFmtId="0" fontId="0" fillId="9" borderId="0" xfId="0" applyFill="1"/>
    <xf numFmtId="0" fontId="0" fillId="10" borderId="0" xfId="0" applyFill="1"/>
    <xf numFmtId="0" fontId="19" fillId="9" borderId="0" xfId="0" applyFont="1" applyFill="1" applyAlignment="1">
      <alignment horizontal="center"/>
    </xf>
  </cellXfs>
  <cellStyles count="4">
    <cellStyle name="Bad" xfId="1" builtinId="27"/>
    <cellStyle name="Good" xfId="2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Out from Profile at a Specified Angle</c:v>
          </c:tx>
          <c:xVal>
            <c:numRef>
              <c:f>Sheet1!$H$4:$H$203</c:f>
              <c:numCache>
                <c:formatCode>0.000000</c:formatCode>
                <c:ptCount val="200"/>
                <c:pt idx="0">
                  <c:v>149.96295000000001</c:v>
                </c:pt>
                <c:pt idx="1">
                  <c:v>149.85195000000002</c:v>
                </c:pt>
                <c:pt idx="2">
                  <c:v>149.66714999999999</c:v>
                </c:pt>
                <c:pt idx="3">
                  <c:v>149.40854999999999</c:v>
                </c:pt>
                <c:pt idx="4">
                  <c:v>149.07659999999998</c:v>
                </c:pt>
                <c:pt idx="5">
                  <c:v>148.67160000000001</c:v>
                </c:pt>
                <c:pt idx="6">
                  <c:v>148.19370000000001</c:v>
                </c:pt>
                <c:pt idx="7">
                  <c:v>147.6438</c:v>
                </c:pt>
                <c:pt idx="8">
                  <c:v>147.02205000000001</c:v>
                </c:pt>
                <c:pt idx="9">
                  <c:v>146.32919999999999</c:v>
                </c:pt>
                <c:pt idx="10">
                  <c:v>145.566</c:v>
                </c:pt>
                <c:pt idx="11">
                  <c:v>144.73319999999998</c:v>
                </c:pt>
                <c:pt idx="12">
                  <c:v>143.83154999999999</c:v>
                </c:pt>
                <c:pt idx="13">
                  <c:v>142.8621</c:v>
                </c:pt>
                <c:pt idx="14">
                  <c:v>141.82544999999999</c:v>
                </c:pt>
                <c:pt idx="15">
                  <c:v>140.72295</c:v>
                </c:pt>
                <c:pt idx="16">
                  <c:v>139.55564999999999</c:v>
                </c:pt>
                <c:pt idx="17">
                  <c:v>138.3246</c:v>
                </c:pt>
                <c:pt idx="18">
                  <c:v>137.03100000000001</c:v>
                </c:pt>
                <c:pt idx="19">
                  <c:v>135.67619999999999</c:v>
                </c:pt>
                <c:pt idx="20">
                  <c:v>134.26170000000002</c:v>
                </c:pt>
                <c:pt idx="21">
                  <c:v>132.78854999999999</c:v>
                </c:pt>
                <c:pt idx="22">
                  <c:v>131.25839999999999</c:v>
                </c:pt>
                <c:pt idx="23">
                  <c:v>129.67260000000002</c:v>
                </c:pt>
                <c:pt idx="24">
                  <c:v>128.03295</c:v>
                </c:pt>
                <c:pt idx="25">
                  <c:v>126.3411</c:v>
                </c:pt>
                <c:pt idx="26">
                  <c:v>124.5984</c:v>
                </c:pt>
                <c:pt idx="27">
                  <c:v>122.8068</c:v>
                </c:pt>
                <c:pt idx="28">
                  <c:v>120.96810000000001</c:v>
                </c:pt>
                <c:pt idx="29">
                  <c:v>119.08394999999999</c:v>
                </c:pt>
                <c:pt idx="30">
                  <c:v>117.1563</c:v>
                </c:pt>
                <c:pt idx="31">
                  <c:v>115.18695</c:v>
                </c:pt>
                <c:pt idx="32">
                  <c:v>113.17815</c:v>
                </c:pt>
                <c:pt idx="33">
                  <c:v>111.13155</c:v>
                </c:pt>
                <c:pt idx="34">
                  <c:v>109.04924999999999</c:v>
                </c:pt>
                <c:pt idx="35">
                  <c:v>106.93350000000001</c:v>
                </c:pt>
                <c:pt idx="36">
                  <c:v>104.7861</c:v>
                </c:pt>
                <c:pt idx="37">
                  <c:v>102.60929999999999</c:v>
                </c:pt>
                <c:pt idx="38">
                  <c:v>100.40535</c:v>
                </c:pt>
                <c:pt idx="39">
                  <c:v>98.176199999999994</c:v>
                </c:pt>
                <c:pt idx="40">
                  <c:v>95.924399999999991</c:v>
                </c:pt>
                <c:pt idx="41">
                  <c:v>93.651750000000007</c:v>
                </c:pt>
                <c:pt idx="42">
                  <c:v>91.360799999999998</c:v>
                </c:pt>
                <c:pt idx="43">
                  <c:v>89.05364999999999</c:v>
                </c:pt>
                <c:pt idx="44">
                  <c:v>86.732550000000003</c:v>
                </c:pt>
                <c:pt idx="45">
                  <c:v>84.400050000000007</c:v>
                </c:pt>
                <c:pt idx="46">
                  <c:v>82.05810000000001</c:v>
                </c:pt>
                <c:pt idx="47">
                  <c:v>79.709249999999997</c:v>
                </c:pt>
                <c:pt idx="48">
                  <c:v>77.35575</c:v>
                </c:pt>
                <c:pt idx="49">
                  <c:v>75</c:v>
                </c:pt>
                <c:pt idx="50">
                  <c:v>72.64425</c:v>
                </c:pt>
                <c:pt idx="51">
                  <c:v>70.290750000000003</c:v>
                </c:pt>
                <c:pt idx="52">
                  <c:v>67.941900000000004</c:v>
                </c:pt>
                <c:pt idx="53">
                  <c:v>65.599950000000007</c:v>
                </c:pt>
                <c:pt idx="54">
                  <c:v>63.267450000000004</c:v>
                </c:pt>
                <c:pt idx="55">
                  <c:v>60.946349999999995</c:v>
                </c:pt>
                <c:pt idx="56">
                  <c:v>58.639200000000002</c:v>
                </c:pt>
                <c:pt idx="57">
                  <c:v>56.34825</c:v>
                </c:pt>
                <c:pt idx="58">
                  <c:v>54.075600000000001</c:v>
                </c:pt>
                <c:pt idx="59">
                  <c:v>51.823800000000006</c:v>
                </c:pt>
                <c:pt idx="60">
                  <c:v>49.594650000000001</c:v>
                </c:pt>
                <c:pt idx="61">
                  <c:v>47.390700000000002</c:v>
                </c:pt>
                <c:pt idx="62">
                  <c:v>45.213900000000002</c:v>
                </c:pt>
                <c:pt idx="63">
                  <c:v>43.066499999999998</c:v>
                </c:pt>
                <c:pt idx="64">
                  <c:v>40.950749999999999</c:v>
                </c:pt>
                <c:pt idx="65">
                  <c:v>38.868449999999996</c:v>
                </c:pt>
                <c:pt idx="66">
                  <c:v>36.821849999999998</c:v>
                </c:pt>
                <c:pt idx="67">
                  <c:v>34.813049999999997</c:v>
                </c:pt>
                <c:pt idx="68">
                  <c:v>32.843700000000005</c:v>
                </c:pt>
                <c:pt idx="69">
                  <c:v>30.916050000000002</c:v>
                </c:pt>
                <c:pt idx="70">
                  <c:v>29.0319</c:v>
                </c:pt>
                <c:pt idx="71">
                  <c:v>27.193200000000001</c:v>
                </c:pt>
                <c:pt idx="72">
                  <c:v>25.401599999999998</c:v>
                </c:pt>
                <c:pt idx="73">
                  <c:v>23.658899999999999</c:v>
                </c:pt>
                <c:pt idx="74">
                  <c:v>21.96705</c:v>
                </c:pt>
                <c:pt idx="75">
                  <c:v>20.327400000000001</c:v>
                </c:pt>
                <c:pt idx="76">
                  <c:v>18.741599999999998</c:v>
                </c:pt>
                <c:pt idx="77">
                  <c:v>17.211449999999999</c:v>
                </c:pt>
                <c:pt idx="78">
                  <c:v>15.738300000000001</c:v>
                </c:pt>
                <c:pt idx="79">
                  <c:v>14.323799999999999</c:v>
                </c:pt>
                <c:pt idx="80">
                  <c:v>12.968999999999999</c:v>
                </c:pt>
                <c:pt idx="81">
                  <c:v>11.6754</c:v>
                </c:pt>
                <c:pt idx="82">
                  <c:v>10.44435</c:v>
                </c:pt>
                <c:pt idx="83">
                  <c:v>9.2770499999999991</c:v>
                </c:pt>
                <c:pt idx="84">
                  <c:v>8.17455</c:v>
                </c:pt>
                <c:pt idx="85">
                  <c:v>7.1379000000000001</c:v>
                </c:pt>
                <c:pt idx="86">
                  <c:v>6.16845</c:v>
                </c:pt>
                <c:pt idx="87">
                  <c:v>5.2667999999999999</c:v>
                </c:pt>
                <c:pt idx="88">
                  <c:v>4.4340000000000002</c:v>
                </c:pt>
                <c:pt idx="89">
                  <c:v>3.6708000000000003</c:v>
                </c:pt>
                <c:pt idx="90">
                  <c:v>2.9779499999999999</c:v>
                </c:pt>
                <c:pt idx="91">
                  <c:v>2.3561999999999999</c:v>
                </c:pt>
                <c:pt idx="92">
                  <c:v>1.8063</c:v>
                </c:pt>
                <c:pt idx="93">
                  <c:v>1.3283999999999998</c:v>
                </c:pt>
                <c:pt idx="94">
                  <c:v>0.9234</c:v>
                </c:pt>
                <c:pt idx="95">
                  <c:v>0.59145000000000003</c:v>
                </c:pt>
                <c:pt idx="96">
                  <c:v>0.33285000000000003</c:v>
                </c:pt>
                <c:pt idx="97">
                  <c:v>0.14805000000000001</c:v>
                </c:pt>
                <c:pt idx="98">
                  <c:v>3.705E-2</c:v>
                </c:pt>
                <c:pt idx="99">
                  <c:v>0</c:v>
                </c:pt>
                <c:pt idx="100">
                  <c:v>3.705E-2</c:v>
                </c:pt>
                <c:pt idx="101">
                  <c:v>0.14805000000000001</c:v>
                </c:pt>
                <c:pt idx="102">
                  <c:v>0.33285000000000003</c:v>
                </c:pt>
                <c:pt idx="103">
                  <c:v>0.59145000000000003</c:v>
                </c:pt>
                <c:pt idx="104">
                  <c:v>0.9234</c:v>
                </c:pt>
                <c:pt idx="105">
                  <c:v>1.3283999999999998</c:v>
                </c:pt>
                <c:pt idx="106">
                  <c:v>1.8063</c:v>
                </c:pt>
                <c:pt idx="107">
                  <c:v>2.3561999999999999</c:v>
                </c:pt>
                <c:pt idx="108">
                  <c:v>2.9779499999999999</c:v>
                </c:pt>
                <c:pt idx="109">
                  <c:v>3.6708000000000003</c:v>
                </c:pt>
                <c:pt idx="110">
                  <c:v>4.4340000000000002</c:v>
                </c:pt>
                <c:pt idx="111">
                  <c:v>5.2667999999999999</c:v>
                </c:pt>
                <c:pt idx="112">
                  <c:v>6.16845</c:v>
                </c:pt>
                <c:pt idx="113">
                  <c:v>7.1379000000000001</c:v>
                </c:pt>
                <c:pt idx="114">
                  <c:v>8.17455</c:v>
                </c:pt>
                <c:pt idx="115">
                  <c:v>9.2770499999999991</c:v>
                </c:pt>
                <c:pt idx="116">
                  <c:v>10.44435</c:v>
                </c:pt>
                <c:pt idx="117">
                  <c:v>11.6754</c:v>
                </c:pt>
                <c:pt idx="118">
                  <c:v>12.968999999999999</c:v>
                </c:pt>
                <c:pt idx="119">
                  <c:v>14.323799999999999</c:v>
                </c:pt>
                <c:pt idx="120">
                  <c:v>15.738300000000001</c:v>
                </c:pt>
                <c:pt idx="121">
                  <c:v>17.211449999999999</c:v>
                </c:pt>
                <c:pt idx="122">
                  <c:v>18.741599999999998</c:v>
                </c:pt>
                <c:pt idx="123">
                  <c:v>20.327400000000001</c:v>
                </c:pt>
                <c:pt idx="124">
                  <c:v>21.96705</c:v>
                </c:pt>
                <c:pt idx="125">
                  <c:v>23.658899999999999</c:v>
                </c:pt>
                <c:pt idx="126">
                  <c:v>25.401599999999998</c:v>
                </c:pt>
                <c:pt idx="127">
                  <c:v>27.193200000000001</c:v>
                </c:pt>
                <c:pt idx="128">
                  <c:v>29.0319</c:v>
                </c:pt>
                <c:pt idx="129">
                  <c:v>30.916050000000002</c:v>
                </c:pt>
                <c:pt idx="130">
                  <c:v>32.843700000000005</c:v>
                </c:pt>
                <c:pt idx="131">
                  <c:v>34.813049999999997</c:v>
                </c:pt>
                <c:pt idx="132">
                  <c:v>36.821849999999998</c:v>
                </c:pt>
                <c:pt idx="133">
                  <c:v>38.868449999999996</c:v>
                </c:pt>
                <c:pt idx="134">
                  <c:v>40.950749999999999</c:v>
                </c:pt>
                <c:pt idx="135">
                  <c:v>43.066499999999998</c:v>
                </c:pt>
                <c:pt idx="136">
                  <c:v>45.213900000000002</c:v>
                </c:pt>
                <c:pt idx="137">
                  <c:v>47.390700000000002</c:v>
                </c:pt>
                <c:pt idx="138">
                  <c:v>49.594650000000001</c:v>
                </c:pt>
                <c:pt idx="139">
                  <c:v>51.823800000000006</c:v>
                </c:pt>
                <c:pt idx="140">
                  <c:v>54.075600000000001</c:v>
                </c:pt>
                <c:pt idx="141">
                  <c:v>56.34825</c:v>
                </c:pt>
                <c:pt idx="142">
                  <c:v>58.639200000000002</c:v>
                </c:pt>
                <c:pt idx="143">
                  <c:v>60.946349999999995</c:v>
                </c:pt>
                <c:pt idx="144">
                  <c:v>63.267450000000004</c:v>
                </c:pt>
                <c:pt idx="145">
                  <c:v>65.599950000000007</c:v>
                </c:pt>
                <c:pt idx="146">
                  <c:v>67.941900000000004</c:v>
                </c:pt>
                <c:pt idx="147">
                  <c:v>70.290750000000003</c:v>
                </c:pt>
                <c:pt idx="148">
                  <c:v>72.64425</c:v>
                </c:pt>
                <c:pt idx="149">
                  <c:v>75</c:v>
                </c:pt>
                <c:pt idx="150">
                  <c:v>77.35575</c:v>
                </c:pt>
                <c:pt idx="151">
                  <c:v>79.709249999999997</c:v>
                </c:pt>
                <c:pt idx="152">
                  <c:v>82.05810000000001</c:v>
                </c:pt>
                <c:pt idx="153">
                  <c:v>84.400050000000007</c:v>
                </c:pt>
                <c:pt idx="154">
                  <c:v>86.732550000000003</c:v>
                </c:pt>
                <c:pt idx="155">
                  <c:v>89.05364999999999</c:v>
                </c:pt>
                <c:pt idx="156">
                  <c:v>91.360799999999998</c:v>
                </c:pt>
                <c:pt idx="157">
                  <c:v>93.651750000000007</c:v>
                </c:pt>
                <c:pt idx="158">
                  <c:v>95.924399999999991</c:v>
                </c:pt>
                <c:pt idx="159">
                  <c:v>98.176199999999994</c:v>
                </c:pt>
                <c:pt idx="160">
                  <c:v>100.40535</c:v>
                </c:pt>
                <c:pt idx="161">
                  <c:v>102.60929999999999</c:v>
                </c:pt>
                <c:pt idx="162">
                  <c:v>104.7861</c:v>
                </c:pt>
                <c:pt idx="163">
                  <c:v>106.93350000000001</c:v>
                </c:pt>
                <c:pt idx="164">
                  <c:v>109.04924999999999</c:v>
                </c:pt>
                <c:pt idx="165">
                  <c:v>111.13155</c:v>
                </c:pt>
                <c:pt idx="166">
                  <c:v>113.17815</c:v>
                </c:pt>
                <c:pt idx="167">
                  <c:v>115.18695</c:v>
                </c:pt>
                <c:pt idx="168">
                  <c:v>117.1563</c:v>
                </c:pt>
                <c:pt idx="169">
                  <c:v>119.08394999999999</c:v>
                </c:pt>
                <c:pt idx="170">
                  <c:v>120.96810000000001</c:v>
                </c:pt>
                <c:pt idx="171">
                  <c:v>122.8068</c:v>
                </c:pt>
                <c:pt idx="172">
                  <c:v>124.5984</c:v>
                </c:pt>
                <c:pt idx="173">
                  <c:v>126.3411</c:v>
                </c:pt>
                <c:pt idx="174">
                  <c:v>128.03295</c:v>
                </c:pt>
                <c:pt idx="175">
                  <c:v>129.67260000000002</c:v>
                </c:pt>
                <c:pt idx="176">
                  <c:v>131.25839999999999</c:v>
                </c:pt>
                <c:pt idx="177">
                  <c:v>132.78854999999999</c:v>
                </c:pt>
                <c:pt idx="178">
                  <c:v>134.26170000000002</c:v>
                </c:pt>
                <c:pt idx="179">
                  <c:v>135.67619999999999</c:v>
                </c:pt>
                <c:pt idx="180">
                  <c:v>137.03100000000001</c:v>
                </c:pt>
                <c:pt idx="181">
                  <c:v>138.3246</c:v>
                </c:pt>
                <c:pt idx="182">
                  <c:v>139.55564999999999</c:v>
                </c:pt>
                <c:pt idx="183">
                  <c:v>140.72295</c:v>
                </c:pt>
                <c:pt idx="184">
                  <c:v>141.82544999999999</c:v>
                </c:pt>
                <c:pt idx="185">
                  <c:v>142.8621</c:v>
                </c:pt>
                <c:pt idx="186">
                  <c:v>143.83154999999999</c:v>
                </c:pt>
                <c:pt idx="187">
                  <c:v>144.73319999999998</c:v>
                </c:pt>
                <c:pt idx="188">
                  <c:v>145.566</c:v>
                </c:pt>
                <c:pt idx="189">
                  <c:v>146.32919999999999</c:v>
                </c:pt>
                <c:pt idx="190">
                  <c:v>147.02205000000001</c:v>
                </c:pt>
                <c:pt idx="191">
                  <c:v>147.6438</c:v>
                </c:pt>
                <c:pt idx="192">
                  <c:v>148.19370000000001</c:v>
                </c:pt>
                <c:pt idx="193">
                  <c:v>148.67160000000001</c:v>
                </c:pt>
                <c:pt idx="194">
                  <c:v>149.07659999999998</c:v>
                </c:pt>
                <c:pt idx="195">
                  <c:v>149.40854999999999</c:v>
                </c:pt>
                <c:pt idx="196">
                  <c:v>149.66714999999999</c:v>
                </c:pt>
                <c:pt idx="197">
                  <c:v>149.85195000000002</c:v>
                </c:pt>
                <c:pt idx="198">
                  <c:v>149.96295000000001</c:v>
                </c:pt>
                <c:pt idx="199">
                  <c:v>150</c:v>
                </c:pt>
              </c:numCache>
            </c:numRef>
          </c:xVal>
          <c:yVal>
            <c:numRef>
              <c:f>Sheet1!$I$4:$I$203</c:f>
              <c:numCache>
                <c:formatCode>0.000000</c:formatCode>
                <c:ptCount val="200"/>
                <c:pt idx="0">
                  <c:v>5.4000000000000003E-3</c:v>
                </c:pt>
                <c:pt idx="1">
                  <c:v>2.145E-2</c:v>
                </c:pt>
                <c:pt idx="2">
                  <c:v>4.8300000000000003E-2</c:v>
                </c:pt>
                <c:pt idx="3">
                  <c:v>8.5800000000000001E-2</c:v>
                </c:pt>
                <c:pt idx="4">
                  <c:v>0.13364999999999999</c:v>
                </c:pt>
                <c:pt idx="5">
                  <c:v>0.192</c:v>
                </c:pt>
                <c:pt idx="6">
                  <c:v>0.26055</c:v>
                </c:pt>
                <c:pt idx="7">
                  <c:v>0.33899999999999997</c:v>
                </c:pt>
                <c:pt idx="8">
                  <c:v>0.42735000000000001</c:v>
                </c:pt>
                <c:pt idx="9">
                  <c:v>0.52515000000000001</c:v>
                </c:pt>
                <c:pt idx="10">
                  <c:v>0.63240000000000007</c:v>
                </c:pt>
                <c:pt idx="11">
                  <c:v>0.74849999999999994</c:v>
                </c:pt>
                <c:pt idx="12">
                  <c:v>0.87329999999999997</c:v>
                </c:pt>
                <c:pt idx="13">
                  <c:v>1.0065</c:v>
                </c:pt>
                <c:pt idx="14">
                  <c:v>1.1476500000000001</c:v>
                </c:pt>
                <c:pt idx="15">
                  <c:v>1.2964499999999999</c:v>
                </c:pt>
                <c:pt idx="16">
                  <c:v>1.4525999999999999</c:v>
                </c:pt>
                <c:pt idx="17">
                  <c:v>1.6154999999999999</c:v>
                </c:pt>
                <c:pt idx="18">
                  <c:v>1.7850000000000001</c:v>
                </c:pt>
                <c:pt idx="19">
                  <c:v>1.9606499999999998</c:v>
                </c:pt>
                <c:pt idx="20">
                  <c:v>2.1419999999999999</c:v>
                </c:pt>
                <c:pt idx="21">
                  <c:v>2.3284500000000001</c:v>
                </c:pt>
                <c:pt idx="22">
                  <c:v>2.52</c:v>
                </c:pt>
                <c:pt idx="23">
                  <c:v>2.7159</c:v>
                </c:pt>
                <c:pt idx="24">
                  <c:v>2.9157000000000002</c:v>
                </c:pt>
                <c:pt idx="25">
                  <c:v>3.1192500000000001</c:v>
                </c:pt>
                <c:pt idx="26">
                  <c:v>3.3259499999999997</c:v>
                </c:pt>
                <c:pt idx="27">
                  <c:v>3.5353499999999998</c:v>
                </c:pt>
                <c:pt idx="28">
                  <c:v>3.74715</c:v>
                </c:pt>
                <c:pt idx="29">
                  <c:v>3.96075</c:v>
                </c:pt>
                <c:pt idx="30">
                  <c:v>4.1757</c:v>
                </c:pt>
                <c:pt idx="31">
                  <c:v>4.3918499999999998</c:v>
                </c:pt>
                <c:pt idx="32">
                  <c:v>4.6084500000000004</c:v>
                </c:pt>
                <c:pt idx="33">
                  <c:v>4.8252000000000006</c:v>
                </c:pt>
                <c:pt idx="34">
                  <c:v>5.0415000000000001</c:v>
                </c:pt>
                <c:pt idx="35">
                  <c:v>5.2572000000000001</c:v>
                </c:pt>
                <c:pt idx="36">
                  <c:v>5.4716999999999993</c:v>
                </c:pt>
                <c:pt idx="37">
                  <c:v>5.6844000000000001</c:v>
                </c:pt>
                <c:pt idx="38">
                  <c:v>5.8950000000000005</c:v>
                </c:pt>
                <c:pt idx="39">
                  <c:v>6.1029</c:v>
                </c:pt>
                <c:pt idx="40">
                  <c:v>6.3078000000000003</c:v>
                </c:pt>
                <c:pt idx="41">
                  <c:v>6.5091000000000001</c:v>
                </c:pt>
                <c:pt idx="42">
                  <c:v>6.7061999999999999</c:v>
                </c:pt>
                <c:pt idx="43">
                  <c:v>6.8987999999999996</c:v>
                </c:pt>
                <c:pt idx="44">
                  <c:v>7.0862999999999996</c:v>
                </c:pt>
                <c:pt idx="45">
                  <c:v>7.2682500000000001</c:v>
                </c:pt>
                <c:pt idx="46">
                  <c:v>7.4439000000000002</c:v>
                </c:pt>
                <c:pt idx="47">
                  <c:v>7.6131000000000002</c:v>
                </c:pt>
                <c:pt idx="48">
                  <c:v>7.7749499999999996</c:v>
                </c:pt>
                <c:pt idx="49">
                  <c:v>7.9292999999999996</c:v>
                </c:pt>
                <c:pt idx="50">
                  <c:v>8.0752500000000005</c:v>
                </c:pt>
                <c:pt idx="51">
                  <c:v>8.2123500000000007</c:v>
                </c:pt>
                <c:pt idx="52">
                  <c:v>8.3402999999999992</c:v>
                </c:pt>
                <c:pt idx="53">
                  <c:v>8.4585000000000008</c:v>
                </c:pt>
                <c:pt idx="54">
                  <c:v>8.5662000000000003</c:v>
                </c:pt>
                <c:pt idx="55">
                  <c:v>8.6632499999999997</c:v>
                </c:pt>
                <c:pt idx="56">
                  <c:v>8.7489000000000008</c:v>
                </c:pt>
                <c:pt idx="57">
                  <c:v>8.8228500000000007</c:v>
                </c:pt>
                <c:pt idx="58">
                  <c:v>8.8844999999999992</c:v>
                </c:pt>
                <c:pt idx="59">
                  <c:v>8.9335500000000003</c:v>
                </c:pt>
                <c:pt idx="60">
                  <c:v>8.9695499999999999</c:v>
                </c:pt>
                <c:pt idx="61">
                  <c:v>8.9920500000000008</c:v>
                </c:pt>
                <c:pt idx="62">
                  <c:v>9.0008999999999997</c:v>
                </c:pt>
                <c:pt idx="63">
                  <c:v>8.9956499999999995</c:v>
                </c:pt>
                <c:pt idx="64">
                  <c:v>8.9761500000000005</c:v>
                </c:pt>
                <c:pt idx="65">
                  <c:v>8.9420999999999999</c:v>
                </c:pt>
                <c:pt idx="66">
                  <c:v>8.8932000000000002</c:v>
                </c:pt>
                <c:pt idx="67">
                  <c:v>8.8294499999999996</c:v>
                </c:pt>
                <c:pt idx="68">
                  <c:v>8.7507000000000001</c:v>
                </c:pt>
                <c:pt idx="69">
                  <c:v>8.6568000000000005</c:v>
                </c:pt>
                <c:pt idx="70">
                  <c:v>8.5479000000000003</c:v>
                </c:pt>
                <c:pt idx="71">
                  <c:v>8.4238499999999998</c:v>
                </c:pt>
                <c:pt idx="72">
                  <c:v>8.2848000000000006</c:v>
                </c:pt>
                <c:pt idx="73">
                  <c:v>8.1309000000000005</c:v>
                </c:pt>
                <c:pt idx="74">
                  <c:v>7.9624499999999996</c:v>
                </c:pt>
                <c:pt idx="75">
                  <c:v>7.7793000000000001</c:v>
                </c:pt>
                <c:pt idx="76">
                  <c:v>7.5819000000000001</c:v>
                </c:pt>
                <c:pt idx="77">
                  <c:v>7.3707000000000003</c:v>
                </c:pt>
                <c:pt idx="78">
                  <c:v>7.1456999999999997</c:v>
                </c:pt>
                <c:pt idx="79">
                  <c:v>6.9073500000000001</c:v>
                </c:pt>
                <c:pt idx="80">
                  <c:v>6.6560999999999995</c:v>
                </c:pt>
                <c:pt idx="81">
                  <c:v>6.3922499999999998</c:v>
                </c:pt>
                <c:pt idx="82">
                  <c:v>6.1163999999999996</c:v>
                </c:pt>
                <c:pt idx="83">
                  <c:v>5.8288500000000001</c:v>
                </c:pt>
                <c:pt idx="84">
                  <c:v>5.5300499999999992</c:v>
                </c:pt>
                <c:pt idx="85">
                  <c:v>5.2204500000000005</c:v>
                </c:pt>
                <c:pt idx="86">
                  <c:v>4.9006499999999997</c:v>
                </c:pt>
                <c:pt idx="87">
                  <c:v>4.5709499999999998</c:v>
                </c:pt>
                <c:pt idx="88">
                  <c:v>4.2319499999999994</c:v>
                </c:pt>
                <c:pt idx="89">
                  <c:v>3.88395</c:v>
                </c:pt>
                <c:pt idx="90">
                  <c:v>3.5275499999999997</c:v>
                </c:pt>
                <c:pt idx="91">
                  <c:v>3.1631999999999998</c:v>
                </c:pt>
                <c:pt idx="92">
                  <c:v>2.7910499999999998</c:v>
                </c:pt>
                <c:pt idx="93">
                  <c:v>2.4116999999999997</c:v>
                </c:pt>
                <c:pt idx="94">
                  <c:v>2.0254499999999998</c:v>
                </c:pt>
                <c:pt idx="95">
                  <c:v>1.6325999999999998</c:v>
                </c:pt>
                <c:pt idx="96">
                  <c:v>1.2334499999999999</c:v>
                </c:pt>
                <c:pt idx="97">
                  <c:v>0.82814999999999994</c:v>
                </c:pt>
                <c:pt idx="98">
                  <c:v>0.41684999999999994</c:v>
                </c:pt>
                <c:pt idx="99">
                  <c:v>0</c:v>
                </c:pt>
                <c:pt idx="100">
                  <c:v>-0.41684999999999994</c:v>
                </c:pt>
                <c:pt idx="101">
                  <c:v>-0.82814999999999994</c:v>
                </c:pt>
                <c:pt idx="102">
                  <c:v>-1.2334499999999999</c:v>
                </c:pt>
                <c:pt idx="103">
                  <c:v>-1.6325999999999998</c:v>
                </c:pt>
                <c:pt idx="104">
                  <c:v>-2.0254499999999998</c:v>
                </c:pt>
                <c:pt idx="105">
                  <c:v>-2.4116999999999997</c:v>
                </c:pt>
                <c:pt idx="106">
                  <c:v>-2.7910499999999998</c:v>
                </c:pt>
                <c:pt idx="107">
                  <c:v>-3.1631999999999998</c:v>
                </c:pt>
                <c:pt idx="108">
                  <c:v>-3.5275499999999997</c:v>
                </c:pt>
                <c:pt idx="109">
                  <c:v>-3.88395</c:v>
                </c:pt>
                <c:pt idx="110">
                  <c:v>-4.2319499999999994</c:v>
                </c:pt>
                <c:pt idx="111">
                  <c:v>-4.5709499999999998</c:v>
                </c:pt>
                <c:pt idx="112">
                  <c:v>-4.9006499999999997</c:v>
                </c:pt>
                <c:pt idx="113">
                  <c:v>-5.2204500000000005</c:v>
                </c:pt>
                <c:pt idx="114">
                  <c:v>-5.5300499999999992</c:v>
                </c:pt>
                <c:pt idx="115">
                  <c:v>-5.8288500000000001</c:v>
                </c:pt>
                <c:pt idx="116">
                  <c:v>-6.1163999999999996</c:v>
                </c:pt>
                <c:pt idx="117">
                  <c:v>-6.3922499999999998</c:v>
                </c:pt>
                <c:pt idx="118">
                  <c:v>-6.6560999999999995</c:v>
                </c:pt>
                <c:pt idx="119">
                  <c:v>-6.9073500000000001</c:v>
                </c:pt>
                <c:pt idx="120">
                  <c:v>-7.1456999999999997</c:v>
                </c:pt>
                <c:pt idx="121">
                  <c:v>-7.3707000000000003</c:v>
                </c:pt>
                <c:pt idx="122">
                  <c:v>-7.5819000000000001</c:v>
                </c:pt>
                <c:pt idx="123">
                  <c:v>-7.7793000000000001</c:v>
                </c:pt>
                <c:pt idx="124">
                  <c:v>-7.9624499999999996</c:v>
                </c:pt>
                <c:pt idx="125">
                  <c:v>-8.1309000000000005</c:v>
                </c:pt>
                <c:pt idx="126">
                  <c:v>-8.2848000000000006</c:v>
                </c:pt>
                <c:pt idx="127">
                  <c:v>-8.4238499999999998</c:v>
                </c:pt>
                <c:pt idx="128">
                  <c:v>-8.5479000000000003</c:v>
                </c:pt>
                <c:pt idx="129">
                  <c:v>-8.6568000000000005</c:v>
                </c:pt>
                <c:pt idx="130">
                  <c:v>-8.7507000000000001</c:v>
                </c:pt>
                <c:pt idx="131">
                  <c:v>-8.8294499999999996</c:v>
                </c:pt>
                <c:pt idx="132">
                  <c:v>-8.8932000000000002</c:v>
                </c:pt>
                <c:pt idx="133">
                  <c:v>-8.9420999999999999</c:v>
                </c:pt>
                <c:pt idx="134">
                  <c:v>-8.9761500000000005</c:v>
                </c:pt>
                <c:pt idx="135">
                  <c:v>-8.9956499999999995</c:v>
                </c:pt>
                <c:pt idx="136">
                  <c:v>-9.0008999999999997</c:v>
                </c:pt>
                <c:pt idx="137">
                  <c:v>-8.9920500000000008</c:v>
                </c:pt>
                <c:pt idx="138">
                  <c:v>-8.9695499999999999</c:v>
                </c:pt>
                <c:pt idx="139">
                  <c:v>-8.9335500000000003</c:v>
                </c:pt>
                <c:pt idx="140">
                  <c:v>-8.8844999999999992</c:v>
                </c:pt>
                <c:pt idx="141">
                  <c:v>-8.8228500000000007</c:v>
                </c:pt>
                <c:pt idx="142">
                  <c:v>-8.7489000000000008</c:v>
                </c:pt>
                <c:pt idx="143">
                  <c:v>-8.6632499999999997</c:v>
                </c:pt>
                <c:pt idx="144">
                  <c:v>-8.5662000000000003</c:v>
                </c:pt>
                <c:pt idx="145">
                  <c:v>-8.4585000000000008</c:v>
                </c:pt>
                <c:pt idx="146">
                  <c:v>-8.3402999999999992</c:v>
                </c:pt>
                <c:pt idx="147">
                  <c:v>-8.2123500000000007</c:v>
                </c:pt>
                <c:pt idx="148">
                  <c:v>-8.0752500000000005</c:v>
                </c:pt>
                <c:pt idx="149">
                  <c:v>-7.9292999999999996</c:v>
                </c:pt>
                <c:pt idx="150">
                  <c:v>-7.7749499999999996</c:v>
                </c:pt>
                <c:pt idx="151">
                  <c:v>-7.6131000000000002</c:v>
                </c:pt>
                <c:pt idx="152">
                  <c:v>-7.4439000000000002</c:v>
                </c:pt>
                <c:pt idx="153">
                  <c:v>-7.2682500000000001</c:v>
                </c:pt>
                <c:pt idx="154">
                  <c:v>-7.0862999999999996</c:v>
                </c:pt>
                <c:pt idx="155">
                  <c:v>-6.8987999999999996</c:v>
                </c:pt>
                <c:pt idx="156">
                  <c:v>-6.7061999999999999</c:v>
                </c:pt>
                <c:pt idx="157">
                  <c:v>-6.5091000000000001</c:v>
                </c:pt>
                <c:pt idx="158">
                  <c:v>-6.3078000000000003</c:v>
                </c:pt>
                <c:pt idx="159">
                  <c:v>-6.1029</c:v>
                </c:pt>
                <c:pt idx="160">
                  <c:v>-5.8950000000000005</c:v>
                </c:pt>
                <c:pt idx="161">
                  <c:v>-5.6844000000000001</c:v>
                </c:pt>
                <c:pt idx="162">
                  <c:v>-5.4716999999999993</c:v>
                </c:pt>
                <c:pt idx="163">
                  <c:v>-5.2572000000000001</c:v>
                </c:pt>
                <c:pt idx="164">
                  <c:v>-5.0415000000000001</c:v>
                </c:pt>
                <c:pt idx="165">
                  <c:v>-4.8252000000000006</c:v>
                </c:pt>
                <c:pt idx="166">
                  <c:v>-4.6084500000000004</c:v>
                </c:pt>
                <c:pt idx="167">
                  <c:v>-4.3918499999999998</c:v>
                </c:pt>
                <c:pt idx="168">
                  <c:v>-4.1757</c:v>
                </c:pt>
                <c:pt idx="169">
                  <c:v>-3.96075</c:v>
                </c:pt>
                <c:pt idx="170">
                  <c:v>-3.74715</c:v>
                </c:pt>
                <c:pt idx="171">
                  <c:v>-3.5353499999999998</c:v>
                </c:pt>
                <c:pt idx="172">
                  <c:v>-3.3259499999999997</c:v>
                </c:pt>
                <c:pt idx="173">
                  <c:v>-3.1192500000000001</c:v>
                </c:pt>
                <c:pt idx="174">
                  <c:v>-2.9157000000000002</c:v>
                </c:pt>
                <c:pt idx="175">
                  <c:v>-2.7159</c:v>
                </c:pt>
                <c:pt idx="176">
                  <c:v>-2.52</c:v>
                </c:pt>
                <c:pt idx="177">
                  <c:v>-2.3284500000000001</c:v>
                </c:pt>
                <c:pt idx="178">
                  <c:v>-2.1419999999999999</c:v>
                </c:pt>
                <c:pt idx="179">
                  <c:v>-1.9606499999999998</c:v>
                </c:pt>
                <c:pt idx="180">
                  <c:v>-1.7850000000000001</c:v>
                </c:pt>
                <c:pt idx="181">
                  <c:v>-1.6154999999999999</c:v>
                </c:pt>
                <c:pt idx="182">
                  <c:v>-1.4525999999999999</c:v>
                </c:pt>
                <c:pt idx="183">
                  <c:v>-1.2964499999999999</c:v>
                </c:pt>
                <c:pt idx="184">
                  <c:v>-1.1476500000000001</c:v>
                </c:pt>
                <c:pt idx="185">
                  <c:v>-1.0065</c:v>
                </c:pt>
                <c:pt idx="186">
                  <c:v>-0.87329999999999997</c:v>
                </c:pt>
                <c:pt idx="187">
                  <c:v>-0.74849999999999994</c:v>
                </c:pt>
                <c:pt idx="188">
                  <c:v>-0.63240000000000007</c:v>
                </c:pt>
                <c:pt idx="189">
                  <c:v>-0.52515000000000001</c:v>
                </c:pt>
                <c:pt idx="190">
                  <c:v>-0.42735000000000001</c:v>
                </c:pt>
                <c:pt idx="191">
                  <c:v>-0.33899999999999997</c:v>
                </c:pt>
                <c:pt idx="192">
                  <c:v>-0.26055</c:v>
                </c:pt>
                <c:pt idx="193">
                  <c:v>-0.192</c:v>
                </c:pt>
                <c:pt idx="194">
                  <c:v>-0.13364999999999999</c:v>
                </c:pt>
                <c:pt idx="195">
                  <c:v>-8.5800000000000001E-2</c:v>
                </c:pt>
                <c:pt idx="196">
                  <c:v>-4.8300000000000003E-2</c:v>
                </c:pt>
                <c:pt idx="197">
                  <c:v>-2.145E-2</c:v>
                </c:pt>
                <c:pt idx="198">
                  <c:v>-5.4000000000000003E-3</c:v>
                </c:pt>
                <c:pt idx="1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0A-4CF2-A46C-489CE6816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25408"/>
        <c:axId val="78225984"/>
      </c:scatterChart>
      <c:valAx>
        <c:axId val="78225408"/>
        <c:scaling>
          <c:orientation val="minMax"/>
        </c:scaling>
        <c:delete val="0"/>
        <c:axPos val="b"/>
        <c:numFmt formatCode="0.000000" sourceLinked="1"/>
        <c:majorTickMark val="out"/>
        <c:minorTickMark val="none"/>
        <c:tickLblPos val="nextTo"/>
        <c:crossAx val="78225984"/>
        <c:crosses val="autoZero"/>
        <c:crossBetween val="midCat"/>
      </c:valAx>
      <c:valAx>
        <c:axId val="78225984"/>
        <c:scaling>
          <c:orientation val="minMax"/>
        </c:scaling>
        <c:delete val="0"/>
        <c:axPos val="l"/>
        <c:numFmt formatCode="0.000000" sourceLinked="1"/>
        <c:majorTickMark val="out"/>
        <c:minorTickMark val="none"/>
        <c:tickLblPos val="nextTo"/>
        <c:crossAx val="78225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Drag Coefficient vs Angle of Attack</a:t>
            </a:r>
          </a:p>
        </c:rich>
      </c:tx>
      <c:layout>
        <c:manualLayout>
          <c:xMode val="edge"/>
          <c:yMode val="edge"/>
          <c:x val="0.33857046234605287"/>
          <c:y val="1.27009373291748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236119523521114E-2"/>
          <c:y val="8.1285998906719323E-2"/>
          <c:w val="0.78659065213002222"/>
          <c:h val="0.84148390151193153"/>
        </c:manualLayout>
      </c:layout>
      <c:scatterChart>
        <c:scatterStyle val="smoothMarker"/>
        <c:varyColors val="0"/>
        <c:ser>
          <c:idx val="3"/>
          <c:order val="0"/>
          <c:tx>
            <c:v>Xfoil</c:v>
          </c:tx>
          <c:xVal>
            <c:numRef>
              <c:f>'NACA 0012 Results'!$AJ$21:$AJ$101</c:f>
              <c:numCache>
                <c:formatCode>General</c:formatCode>
                <c:ptCount val="81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</c:numCache>
            </c:numRef>
          </c:xVal>
          <c:yVal>
            <c:numRef>
              <c:f>'NACA 0012 Results'!$AL$21:$AL$101</c:f>
              <c:numCache>
                <c:formatCode>General</c:formatCode>
                <c:ptCount val="81"/>
                <c:pt idx="0">
                  <c:v>7.5770000000000004E-2</c:v>
                </c:pt>
                <c:pt idx="1">
                  <c:v>7.0250000000000007E-2</c:v>
                </c:pt>
                <c:pt idx="2">
                  <c:v>6.4879999999999993E-2</c:v>
                </c:pt>
                <c:pt idx="3">
                  <c:v>5.9769999999999997E-2</c:v>
                </c:pt>
                <c:pt idx="4">
                  <c:v>5.5E-2</c:v>
                </c:pt>
                <c:pt idx="5">
                  <c:v>5.0950000000000002E-2</c:v>
                </c:pt>
                <c:pt idx="6">
                  <c:v>4.8669999999999998E-2</c:v>
                </c:pt>
                <c:pt idx="7">
                  <c:v>4.5109999999999997E-2</c:v>
                </c:pt>
                <c:pt idx="8">
                  <c:v>4.2180000000000002E-2</c:v>
                </c:pt>
                <c:pt idx="9">
                  <c:v>3.9829999999999997E-2</c:v>
                </c:pt>
                <c:pt idx="10">
                  <c:v>3.7560000000000003E-2</c:v>
                </c:pt>
                <c:pt idx="11">
                  <c:v>3.5400000000000001E-2</c:v>
                </c:pt>
                <c:pt idx="12">
                  <c:v>3.3500000000000002E-2</c:v>
                </c:pt>
                <c:pt idx="13">
                  <c:v>3.1859999999999999E-2</c:v>
                </c:pt>
                <c:pt idx="14">
                  <c:v>3.0380000000000001E-2</c:v>
                </c:pt>
                <c:pt idx="15">
                  <c:v>2.8920000000000001E-2</c:v>
                </c:pt>
                <c:pt idx="16">
                  <c:v>2.7650000000000001E-2</c:v>
                </c:pt>
                <c:pt idx="17">
                  <c:v>2.6579999999999999E-2</c:v>
                </c:pt>
                <c:pt idx="18">
                  <c:v>2.564E-2</c:v>
                </c:pt>
                <c:pt idx="19">
                  <c:v>2.4819999999999998E-2</c:v>
                </c:pt>
                <c:pt idx="20">
                  <c:v>2.4129999999999999E-2</c:v>
                </c:pt>
                <c:pt idx="21">
                  <c:v>2.367E-2</c:v>
                </c:pt>
                <c:pt idx="22">
                  <c:v>2.3269999999999999E-2</c:v>
                </c:pt>
                <c:pt idx="23">
                  <c:v>2.3E-2</c:v>
                </c:pt>
                <c:pt idx="24">
                  <c:v>2.2849999999999999E-2</c:v>
                </c:pt>
                <c:pt idx="25">
                  <c:v>2.282E-2</c:v>
                </c:pt>
                <c:pt idx="26">
                  <c:v>2.2790000000000001E-2</c:v>
                </c:pt>
                <c:pt idx="27">
                  <c:v>2.298E-2</c:v>
                </c:pt>
                <c:pt idx="28">
                  <c:v>2.334E-2</c:v>
                </c:pt>
                <c:pt idx="29">
                  <c:v>2.3820000000000001E-2</c:v>
                </c:pt>
                <c:pt idx="30">
                  <c:v>2.4369999999999999E-2</c:v>
                </c:pt>
                <c:pt idx="31">
                  <c:v>2.4760000000000001E-2</c:v>
                </c:pt>
                <c:pt idx="32">
                  <c:v>2.4639999999999999E-2</c:v>
                </c:pt>
                <c:pt idx="33">
                  <c:v>2.4070000000000001E-2</c:v>
                </c:pt>
                <c:pt idx="34">
                  <c:v>2.3120000000000002E-2</c:v>
                </c:pt>
                <c:pt idx="35">
                  <c:v>2.2200000000000001E-2</c:v>
                </c:pt>
                <c:pt idx="36">
                  <c:v>2.1680000000000001E-2</c:v>
                </c:pt>
                <c:pt idx="37">
                  <c:v>2.128E-2</c:v>
                </c:pt>
                <c:pt idx="38">
                  <c:v>2.1000000000000001E-2</c:v>
                </c:pt>
                <c:pt idx="39">
                  <c:v>2.0830000000000001E-2</c:v>
                </c:pt>
                <c:pt idx="40">
                  <c:v>2.078E-2</c:v>
                </c:pt>
                <c:pt idx="41">
                  <c:v>2.0830000000000001E-2</c:v>
                </c:pt>
                <c:pt idx="42">
                  <c:v>2.0990000000000002E-2</c:v>
                </c:pt>
                <c:pt idx="43">
                  <c:v>2.128E-2</c:v>
                </c:pt>
                <c:pt idx="44">
                  <c:v>2.1680000000000001E-2</c:v>
                </c:pt>
                <c:pt idx="45">
                  <c:v>2.2190000000000001E-2</c:v>
                </c:pt>
                <c:pt idx="46">
                  <c:v>2.3109999999999999E-2</c:v>
                </c:pt>
                <c:pt idx="47">
                  <c:v>2.4060000000000002E-2</c:v>
                </c:pt>
                <c:pt idx="48">
                  <c:v>2.4629999999999999E-2</c:v>
                </c:pt>
                <c:pt idx="49">
                  <c:v>2.4760000000000001E-2</c:v>
                </c:pt>
                <c:pt idx="50">
                  <c:v>2.436E-2</c:v>
                </c:pt>
                <c:pt idx="51">
                  <c:v>2.3820000000000001E-2</c:v>
                </c:pt>
                <c:pt idx="52">
                  <c:v>2.334E-2</c:v>
                </c:pt>
                <c:pt idx="53">
                  <c:v>2.298E-2</c:v>
                </c:pt>
                <c:pt idx="54">
                  <c:v>2.2790000000000001E-2</c:v>
                </c:pt>
                <c:pt idx="55">
                  <c:v>2.282E-2</c:v>
                </c:pt>
                <c:pt idx="56">
                  <c:v>2.2839999999999999E-2</c:v>
                </c:pt>
                <c:pt idx="57">
                  <c:v>2.3E-2</c:v>
                </c:pt>
                <c:pt idx="58">
                  <c:v>2.3269999999999999E-2</c:v>
                </c:pt>
                <c:pt idx="59">
                  <c:v>2.367E-2</c:v>
                </c:pt>
                <c:pt idx="60">
                  <c:v>2.4129999999999999E-2</c:v>
                </c:pt>
                <c:pt idx="61">
                  <c:v>2.4819999999999998E-2</c:v>
                </c:pt>
                <c:pt idx="62">
                  <c:v>2.564E-2</c:v>
                </c:pt>
                <c:pt idx="63">
                  <c:v>2.6579999999999999E-2</c:v>
                </c:pt>
                <c:pt idx="64">
                  <c:v>2.7650000000000001E-2</c:v>
                </c:pt>
                <c:pt idx="65">
                  <c:v>2.8920000000000001E-2</c:v>
                </c:pt>
                <c:pt idx="66">
                  <c:v>3.0380000000000001E-2</c:v>
                </c:pt>
                <c:pt idx="67">
                  <c:v>3.1859999999999999E-2</c:v>
                </c:pt>
                <c:pt idx="68">
                  <c:v>3.3500000000000002E-2</c:v>
                </c:pt>
                <c:pt idx="69">
                  <c:v>3.5400000000000001E-2</c:v>
                </c:pt>
                <c:pt idx="70">
                  <c:v>3.7560000000000003E-2</c:v>
                </c:pt>
                <c:pt idx="71">
                  <c:v>3.9829999999999997E-2</c:v>
                </c:pt>
                <c:pt idx="72">
                  <c:v>4.2180000000000002E-2</c:v>
                </c:pt>
                <c:pt idx="73">
                  <c:v>4.5109999999999997E-2</c:v>
                </c:pt>
                <c:pt idx="74">
                  <c:v>4.8669999999999998E-2</c:v>
                </c:pt>
                <c:pt idx="75">
                  <c:v>5.0939999999999999E-2</c:v>
                </c:pt>
                <c:pt idx="76">
                  <c:v>5.5010000000000003E-2</c:v>
                </c:pt>
                <c:pt idx="77">
                  <c:v>5.978E-2</c:v>
                </c:pt>
                <c:pt idx="78">
                  <c:v>6.4899999999999999E-2</c:v>
                </c:pt>
                <c:pt idx="79">
                  <c:v>7.0269999999999999E-2</c:v>
                </c:pt>
                <c:pt idx="80">
                  <c:v>7.5800000000000006E-2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B7-4CA1-B6E3-C4DA053DC76A}"/>
            </c:ext>
          </c:extLst>
        </c:ser>
        <c:ser>
          <c:idx val="0"/>
          <c:order val="1"/>
          <c:tx>
            <c:v>SolidWork</c:v>
          </c:tx>
          <c:xVal>
            <c:numRef>
              <c:f>'NACA 0012 Results'!$F$14:$F$34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xVal>
          <c:yVal>
            <c:numRef>
              <c:f>'NACA 0012 Results'!$O$14:$O$34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B7-4CA1-B6E3-C4DA053DC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7702128"/>
        <c:axId val="1300487136"/>
      </c:scatterChart>
      <c:valAx>
        <c:axId val="1297702128"/>
        <c:scaling>
          <c:orientation val="minMax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[1]Calculations!$D$7</c:f>
              <c:strCache>
                <c:ptCount val="1"/>
                <c:pt idx="0">
                  <c:v>Angle of Attack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487136"/>
        <c:crossesAt val="0"/>
        <c:crossBetween val="midCat"/>
      </c:valAx>
      <c:valAx>
        <c:axId val="130048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[1]Calculations!$O$7</c:f>
              <c:strCache>
                <c:ptCount val="1"/>
                <c:pt idx="0">
                  <c:v>CD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702128"/>
        <c:crossesAt val="-10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Lift Coefficient vs Angle of Attack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Xfoil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'NACA 0012 Results'!$AJ$21:$AJ$103</c:f>
              <c:numCache>
                <c:formatCode>General</c:formatCode>
                <c:ptCount val="8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</c:numCache>
            </c:numRef>
          </c:xVal>
          <c:yVal>
            <c:numRef>
              <c:f>'NACA 0012 Results'!$AK$21:$AK$103</c:f>
              <c:numCache>
                <c:formatCode>General</c:formatCode>
                <c:ptCount val="83"/>
                <c:pt idx="0">
                  <c:v>-0.81950000000000001</c:v>
                </c:pt>
                <c:pt idx="1">
                  <c:v>-0.83550000000000002</c:v>
                </c:pt>
                <c:pt idx="2">
                  <c:v>-0.85189999999999999</c:v>
                </c:pt>
                <c:pt idx="3">
                  <c:v>-0.86539999999999995</c:v>
                </c:pt>
                <c:pt idx="4">
                  <c:v>-0.87429999999999997</c:v>
                </c:pt>
                <c:pt idx="5">
                  <c:v>-0.87229999999999996</c:v>
                </c:pt>
                <c:pt idx="6">
                  <c:v>-0.85370000000000001</c:v>
                </c:pt>
                <c:pt idx="7">
                  <c:v>-0.84989999999999999</c:v>
                </c:pt>
                <c:pt idx="8">
                  <c:v>-0.83709999999999996</c:v>
                </c:pt>
                <c:pt idx="9">
                  <c:v>-0.82250000000000001</c:v>
                </c:pt>
                <c:pt idx="10">
                  <c:v>-0.8044</c:v>
                </c:pt>
                <c:pt idx="11">
                  <c:v>-0.78759999999999997</c:v>
                </c:pt>
                <c:pt idx="12">
                  <c:v>-0.76910000000000001</c:v>
                </c:pt>
                <c:pt idx="13">
                  <c:v>-0.74909999999999999</c:v>
                </c:pt>
                <c:pt idx="14">
                  <c:v>-0.72960000000000003</c:v>
                </c:pt>
                <c:pt idx="15">
                  <c:v>-0.71050000000000002</c:v>
                </c:pt>
                <c:pt idx="16">
                  <c:v>-0.69189999999999996</c:v>
                </c:pt>
                <c:pt idx="17">
                  <c:v>-0.67300000000000004</c:v>
                </c:pt>
                <c:pt idx="18">
                  <c:v>-0.65480000000000005</c:v>
                </c:pt>
                <c:pt idx="19">
                  <c:v>-0.63690000000000002</c:v>
                </c:pt>
                <c:pt idx="20">
                  <c:v>-0.61950000000000005</c:v>
                </c:pt>
                <c:pt idx="21">
                  <c:v>-0.60019999999999996</c:v>
                </c:pt>
                <c:pt idx="22">
                  <c:v>-0.58160000000000001</c:v>
                </c:pt>
                <c:pt idx="23">
                  <c:v>-0.56279999999999997</c:v>
                </c:pt>
                <c:pt idx="24">
                  <c:v>-0.54310000000000003</c:v>
                </c:pt>
                <c:pt idx="25">
                  <c:v>-0.52270000000000005</c:v>
                </c:pt>
                <c:pt idx="26">
                  <c:v>-0.503</c:v>
                </c:pt>
                <c:pt idx="27">
                  <c:v>-0.4793</c:v>
                </c:pt>
                <c:pt idx="28">
                  <c:v>-0.44929999999999998</c:v>
                </c:pt>
                <c:pt idx="29">
                  <c:v>-0.40849999999999997</c:v>
                </c:pt>
                <c:pt idx="30">
                  <c:v>-0.35</c:v>
                </c:pt>
                <c:pt idx="31">
                  <c:v>-0.26939999999999997</c:v>
                </c:pt>
                <c:pt idx="32">
                  <c:v>-0.18290000000000001</c:v>
                </c:pt>
                <c:pt idx="33">
                  <c:v>-0.1037</c:v>
                </c:pt>
                <c:pt idx="34">
                  <c:v>-2.23E-2</c:v>
                </c:pt>
                <c:pt idx="35">
                  <c:v>2.5499999999999998E-2</c:v>
                </c:pt>
                <c:pt idx="36">
                  <c:v>2.8500000000000001E-2</c:v>
                </c:pt>
                <c:pt idx="37">
                  <c:v>2.75E-2</c:v>
                </c:pt>
                <c:pt idx="38">
                  <c:v>2.2499999999999999E-2</c:v>
                </c:pt>
                <c:pt idx="39">
                  <c:v>1.2800000000000001E-2</c:v>
                </c:pt>
                <c:pt idx="40">
                  <c:v>0</c:v>
                </c:pt>
                <c:pt idx="41">
                  <c:v>-1.2800000000000001E-2</c:v>
                </c:pt>
                <c:pt idx="42">
                  <c:v>-2.2499999999999999E-2</c:v>
                </c:pt>
                <c:pt idx="43">
                  <c:v>-2.75E-2</c:v>
                </c:pt>
                <c:pt idx="44">
                  <c:v>-2.8500000000000001E-2</c:v>
                </c:pt>
                <c:pt idx="45">
                  <c:v>-2.5499999999999998E-2</c:v>
                </c:pt>
                <c:pt idx="46">
                  <c:v>2.23E-2</c:v>
                </c:pt>
                <c:pt idx="47">
                  <c:v>0.1036</c:v>
                </c:pt>
                <c:pt idx="48">
                  <c:v>0.18290000000000001</c:v>
                </c:pt>
                <c:pt idx="49">
                  <c:v>0.26939999999999997</c:v>
                </c:pt>
                <c:pt idx="50">
                  <c:v>0.34989999999999999</c:v>
                </c:pt>
                <c:pt idx="51">
                  <c:v>0.40849999999999997</c:v>
                </c:pt>
                <c:pt idx="52">
                  <c:v>0.44919999999999999</c:v>
                </c:pt>
                <c:pt idx="53">
                  <c:v>0.47920000000000001</c:v>
                </c:pt>
                <c:pt idx="54">
                  <c:v>0.503</c:v>
                </c:pt>
                <c:pt idx="55">
                  <c:v>0.52270000000000005</c:v>
                </c:pt>
                <c:pt idx="56">
                  <c:v>0.54310000000000003</c:v>
                </c:pt>
                <c:pt idx="57">
                  <c:v>0.56269999999999998</c:v>
                </c:pt>
                <c:pt idx="58">
                  <c:v>0.58160000000000001</c:v>
                </c:pt>
                <c:pt idx="59">
                  <c:v>0.60009999999999997</c:v>
                </c:pt>
                <c:pt idx="60">
                  <c:v>0.61939999999999995</c:v>
                </c:pt>
                <c:pt idx="61">
                  <c:v>0.63680000000000003</c:v>
                </c:pt>
                <c:pt idx="62">
                  <c:v>0.65469999999999995</c:v>
                </c:pt>
                <c:pt idx="63">
                  <c:v>0.67300000000000004</c:v>
                </c:pt>
                <c:pt idx="64">
                  <c:v>0.69189999999999996</c:v>
                </c:pt>
                <c:pt idx="65">
                  <c:v>0.71050000000000002</c:v>
                </c:pt>
                <c:pt idx="66">
                  <c:v>0.72950000000000004</c:v>
                </c:pt>
                <c:pt idx="67">
                  <c:v>0.74909999999999999</c:v>
                </c:pt>
                <c:pt idx="68">
                  <c:v>0.76910000000000001</c:v>
                </c:pt>
                <c:pt idx="69">
                  <c:v>0.78759999999999997</c:v>
                </c:pt>
                <c:pt idx="70">
                  <c:v>0.8044</c:v>
                </c:pt>
                <c:pt idx="71">
                  <c:v>0.8226</c:v>
                </c:pt>
                <c:pt idx="72">
                  <c:v>0.83720000000000006</c:v>
                </c:pt>
                <c:pt idx="73">
                  <c:v>0.84989999999999999</c:v>
                </c:pt>
                <c:pt idx="74">
                  <c:v>0.8538</c:v>
                </c:pt>
                <c:pt idx="75">
                  <c:v>0.87270000000000003</c:v>
                </c:pt>
                <c:pt idx="76">
                  <c:v>0.87429999999999997</c:v>
                </c:pt>
                <c:pt idx="77">
                  <c:v>0.86550000000000005</c:v>
                </c:pt>
                <c:pt idx="78">
                  <c:v>0.85199999999999998</c:v>
                </c:pt>
                <c:pt idx="79">
                  <c:v>0.8357</c:v>
                </c:pt>
                <c:pt idx="80">
                  <c:v>0.81979999999999997</c:v>
                </c:pt>
                <c:pt idx="81">
                  <c:v>0.64990000000000003</c:v>
                </c:pt>
                <c:pt idx="82">
                  <c:v>0.67430000000000001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EC-43DC-AFED-2A95D1D030D5}"/>
            </c:ext>
          </c:extLst>
        </c:ser>
        <c:ser>
          <c:idx val="0"/>
          <c:order val="1"/>
          <c:tx>
            <c:v>SoildWork Results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'NACA 0012 Results'!$F$14:$F$34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xVal>
          <c:yVal>
            <c:numRef>
              <c:f>'NACA 0012 Results'!$P$14:$P$34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EC-43DC-AFED-2A95D1D03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7702128"/>
        <c:axId val="1300487136"/>
      </c:scatterChart>
      <c:valAx>
        <c:axId val="1297702128"/>
        <c:scaling>
          <c:orientation val="minMax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[1]Calculations!$D$7</c:f>
              <c:strCache>
                <c:ptCount val="1"/>
                <c:pt idx="0">
                  <c:v>Angle of Attack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487136"/>
        <c:crossesAt val="0"/>
        <c:crossBetween val="midCat"/>
      </c:valAx>
      <c:valAx>
        <c:axId val="130048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[1]Calculations!$P$7</c:f>
              <c:strCache>
                <c:ptCount val="1"/>
                <c:pt idx="0">
                  <c:v>CL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7702128"/>
        <c:crossesAt val="-1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7</xdr:row>
      <xdr:rowOff>114300</xdr:rowOff>
    </xdr:from>
    <xdr:to>
      <xdr:col>33</xdr:col>
      <xdr:colOff>494868</xdr:colOff>
      <xdr:row>33</xdr:row>
      <xdr:rowOff>5196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12B990-8246-41DB-9308-CB530D99F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504825</xdr:colOff>
      <xdr:row>40</xdr:row>
      <xdr:rowOff>96244</xdr:rowOff>
    </xdr:from>
    <xdr:to>
      <xdr:col>34</xdr:col>
      <xdr:colOff>47625</xdr:colOff>
      <xdr:row>66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0358AD-470C-42BD-973E-82AE7BE50D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507373</xdr:colOff>
      <xdr:row>11</xdr:row>
      <xdr:rowOff>76200</xdr:rowOff>
    </xdr:from>
    <xdr:to>
      <xdr:col>34</xdr:col>
      <xdr:colOff>88374</xdr:colOff>
      <xdr:row>40</xdr:row>
      <xdr:rowOff>18746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64FF14-85E9-43EB-95AC-0C84DA325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odle\SolidWork\W2021%20Nobes\Flow%20Simulation\Cylinder%20Tutorial\4-Airfoil\Airfoil%20Start\NACA%200012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G Force (Y) 2"/>
      <sheetName val="GG Force (X) 1"/>
      <sheetName val="Parametric Study"/>
      <sheetName val="Calculations"/>
    </sheetNames>
    <sheetDataSet>
      <sheetData sheetId="0" refreshError="1"/>
      <sheetData sheetId="1" refreshError="1"/>
      <sheetData sheetId="2" refreshError="1"/>
      <sheetData sheetId="3">
        <row r="7">
          <cell r="D7" t="str">
            <v>Angle of Attack</v>
          </cell>
          <cell r="O7" t="str">
            <v>CD</v>
          </cell>
          <cell r="P7" t="str">
            <v>CL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D1214-7859-4708-B2AE-23E14EF7006B}">
  <dimension ref="A1:J203"/>
  <sheetViews>
    <sheetView topLeftCell="A169" workbookViewId="0">
      <selection activeCell="H3" sqref="H3:J203"/>
    </sheetView>
  </sheetViews>
  <sheetFormatPr defaultRowHeight="15"/>
  <cols>
    <col min="6" max="6" width="10" bestFit="1" customWidth="1"/>
    <col min="8" max="8" width="10.5703125" bestFit="1" customWidth="1"/>
    <col min="9" max="9" width="9.28515625" bestFit="1" customWidth="1"/>
    <col min="10" max="10" width="8.5703125" bestFit="1" customWidth="1"/>
  </cols>
  <sheetData>
    <row r="1" spans="1:10" ht="88.5" customHeight="1">
      <c r="A1" s="21" t="s">
        <v>38</v>
      </c>
      <c r="B1" s="21"/>
      <c r="C1" s="21"/>
      <c r="H1" s="22" t="s">
        <v>39</v>
      </c>
      <c r="I1" s="22"/>
      <c r="J1" s="22"/>
    </row>
    <row r="2" spans="1:10" ht="27.75">
      <c r="A2" s="13" t="s">
        <v>40</v>
      </c>
      <c r="B2" s="13" t="s">
        <v>41</v>
      </c>
      <c r="C2" s="13" t="s">
        <v>42</v>
      </c>
      <c r="H2" s="14" t="s">
        <v>40</v>
      </c>
      <c r="I2" s="14" t="s">
        <v>41</v>
      </c>
      <c r="J2" s="14" t="s">
        <v>42</v>
      </c>
    </row>
    <row r="3" spans="1:10" ht="21">
      <c r="A3" s="18">
        <v>1</v>
      </c>
      <c r="B3">
        <v>0</v>
      </c>
      <c r="C3" s="15">
        <v>0</v>
      </c>
      <c r="E3" s="16" t="s">
        <v>43</v>
      </c>
      <c r="F3" s="17">
        <v>0</v>
      </c>
      <c r="G3" s="16" t="s">
        <v>44</v>
      </c>
      <c r="H3" s="15">
        <f>F$4*A3*COS(RADIANS(F$3))-F$4*B3*SIN(RADIANS(F$3))</f>
        <v>150</v>
      </c>
      <c r="I3" s="15">
        <f>F$4*A3*SIN(RADIANS(F$3))+F$4*B3*COS(RADIANS(F$3))</f>
        <v>0</v>
      </c>
      <c r="J3" s="15">
        <f>C3</f>
        <v>0</v>
      </c>
    </row>
    <row r="4" spans="1:10" ht="21">
      <c r="A4" s="18">
        <v>0.999753</v>
      </c>
      <c r="B4" s="18">
        <v>3.6000000000000001E-5</v>
      </c>
      <c r="C4" s="15">
        <v>0</v>
      </c>
      <c r="E4" s="19" t="s">
        <v>45</v>
      </c>
      <c r="F4" s="20">
        <v>150</v>
      </c>
      <c r="G4" s="19" t="s">
        <v>46</v>
      </c>
      <c r="H4" s="15">
        <f t="shared" ref="H4:H67" si="0">F$4*A4*COS(RADIANS(F$3))-F$4*B4*SIN(RADIANS(F$3))</f>
        <v>149.96295000000001</v>
      </c>
      <c r="I4" s="15">
        <f t="shared" ref="I4:I67" si="1">F$4*A4*SIN(RADIANS(F$3))+F$4*B4*COS(RADIANS(F$3))</f>
        <v>5.4000000000000003E-3</v>
      </c>
      <c r="J4" s="15">
        <f t="shared" ref="J4:J67" si="2">C4</f>
        <v>0</v>
      </c>
    </row>
    <row r="5" spans="1:10">
      <c r="A5" s="18">
        <v>0.99901300000000004</v>
      </c>
      <c r="B5" s="18">
        <v>1.4300000000000001E-4</v>
      </c>
      <c r="C5" s="15">
        <v>0</v>
      </c>
      <c r="H5" s="15">
        <f t="shared" si="0"/>
        <v>149.85195000000002</v>
      </c>
      <c r="I5" s="15">
        <f t="shared" si="1"/>
        <v>2.145E-2</v>
      </c>
      <c r="J5" s="15">
        <f t="shared" si="2"/>
        <v>0</v>
      </c>
    </row>
    <row r="6" spans="1:10">
      <c r="A6" s="18">
        <v>0.99778100000000003</v>
      </c>
      <c r="B6" s="18">
        <v>3.2200000000000002E-4</v>
      </c>
      <c r="C6" s="15">
        <v>0</v>
      </c>
      <c r="H6" s="15">
        <f t="shared" si="0"/>
        <v>149.66714999999999</v>
      </c>
      <c r="I6" s="15">
        <f t="shared" si="1"/>
        <v>4.8300000000000003E-2</v>
      </c>
      <c r="J6" s="15">
        <f t="shared" si="2"/>
        <v>0</v>
      </c>
    </row>
    <row r="7" spans="1:10">
      <c r="A7" s="18">
        <v>0.99605699999999997</v>
      </c>
      <c r="B7" s="18">
        <v>5.7200000000000003E-4</v>
      </c>
      <c r="C7" s="15">
        <v>0</v>
      </c>
      <c r="H7" s="15">
        <f t="shared" si="0"/>
        <v>149.40854999999999</v>
      </c>
      <c r="I7" s="15">
        <f t="shared" si="1"/>
        <v>8.5800000000000001E-2</v>
      </c>
      <c r="J7" s="15">
        <f t="shared" si="2"/>
        <v>0</v>
      </c>
    </row>
    <row r="8" spans="1:10">
      <c r="A8" s="18">
        <v>0.99384399999999995</v>
      </c>
      <c r="B8" s="18">
        <v>8.9099999999999997E-4</v>
      </c>
      <c r="C8" s="15">
        <v>0</v>
      </c>
      <c r="H8" s="15">
        <f t="shared" si="0"/>
        <v>149.07659999999998</v>
      </c>
      <c r="I8" s="15">
        <f t="shared" si="1"/>
        <v>0.13364999999999999</v>
      </c>
      <c r="J8" s="15">
        <f t="shared" si="2"/>
        <v>0</v>
      </c>
    </row>
    <row r="9" spans="1:10">
      <c r="A9" s="18">
        <v>0.99114400000000002</v>
      </c>
      <c r="B9" s="18">
        <v>1.2800000000000001E-3</v>
      </c>
      <c r="C9" s="15">
        <v>0</v>
      </c>
      <c r="H9" s="15">
        <f t="shared" si="0"/>
        <v>148.67160000000001</v>
      </c>
      <c r="I9" s="15">
        <f t="shared" si="1"/>
        <v>0.192</v>
      </c>
      <c r="J9" s="15">
        <f t="shared" si="2"/>
        <v>0</v>
      </c>
    </row>
    <row r="10" spans="1:10">
      <c r="A10" s="18">
        <v>0.987958</v>
      </c>
      <c r="B10" s="18">
        <v>1.737E-3</v>
      </c>
      <c r="C10" s="15">
        <v>0</v>
      </c>
      <c r="H10" s="15">
        <f t="shared" si="0"/>
        <v>148.19370000000001</v>
      </c>
      <c r="I10" s="15">
        <f t="shared" si="1"/>
        <v>0.26055</v>
      </c>
      <c r="J10" s="15">
        <f t="shared" si="2"/>
        <v>0</v>
      </c>
    </row>
    <row r="11" spans="1:10">
      <c r="A11" s="18">
        <v>0.98429199999999994</v>
      </c>
      <c r="B11" s="18">
        <v>2.2599999999999999E-3</v>
      </c>
      <c r="C11" s="15">
        <v>0</v>
      </c>
      <c r="H11" s="15">
        <f t="shared" si="0"/>
        <v>147.6438</v>
      </c>
      <c r="I11" s="15">
        <f t="shared" si="1"/>
        <v>0.33899999999999997</v>
      </c>
      <c r="J11" s="15">
        <f t="shared" si="2"/>
        <v>0</v>
      </c>
    </row>
    <row r="12" spans="1:10">
      <c r="A12" s="18">
        <v>0.98014699999999999</v>
      </c>
      <c r="B12" s="18">
        <v>2.849E-3</v>
      </c>
      <c r="C12" s="15">
        <v>0</v>
      </c>
      <c r="H12" s="15">
        <f t="shared" si="0"/>
        <v>147.02205000000001</v>
      </c>
      <c r="I12" s="15">
        <f t="shared" si="1"/>
        <v>0.42735000000000001</v>
      </c>
      <c r="J12" s="15">
        <f t="shared" si="2"/>
        <v>0</v>
      </c>
    </row>
    <row r="13" spans="1:10">
      <c r="A13" s="18">
        <v>0.97552799999999995</v>
      </c>
      <c r="B13" s="18">
        <v>3.5010000000000002E-3</v>
      </c>
      <c r="C13" s="15">
        <v>0</v>
      </c>
      <c r="H13" s="15">
        <f t="shared" si="0"/>
        <v>146.32919999999999</v>
      </c>
      <c r="I13" s="15">
        <f t="shared" si="1"/>
        <v>0.52515000000000001</v>
      </c>
      <c r="J13" s="15">
        <f t="shared" si="2"/>
        <v>0</v>
      </c>
    </row>
    <row r="14" spans="1:10">
      <c r="A14" s="18">
        <v>0.97043999999999997</v>
      </c>
      <c r="B14" s="18">
        <v>4.2160000000000001E-3</v>
      </c>
      <c r="C14" s="15">
        <v>0</v>
      </c>
      <c r="H14" s="15">
        <f t="shared" si="0"/>
        <v>145.566</v>
      </c>
      <c r="I14" s="15">
        <f t="shared" si="1"/>
        <v>0.63240000000000007</v>
      </c>
      <c r="J14" s="15">
        <f t="shared" si="2"/>
        <v>0</v>
      </c>
    </row>
    <row r="15" spans="1:10">
      <c r="A15" s="18">
        <v>0.96488799999999997</v>
      </c>
      <c r="B15" s="18">
        <v>4.9899999999999996E-3</v>
      </c>
      <c r="C15" s="15">
        <v>0</v>
      </c>
      <c r="H15" s="15">
        <f t="shared" si="0"/>
        <v>144.73319999999998</v>
      </c>
      <c r="I15" s="15">
        <f t="shared" si="1"/>
        <v>0.74849999999999994</v>
      </c>
      <c r="J15" s="15">
        <f t="shared" si="2"/>
        <v>0</v>
      </c>
    </row>
    <row r="16" spans="1:10">
      <c r="A16" s="18">
        <v>0.95887699999999998</v>
      </c>
      <c r="B16" s="18">
        <v>5.8219999999999999E-3</v>
      </c>
      <c r="C16" s="15">
        <v>0</v>
      </c>
      <c r="H16" s="15">
        <f t="shared" si="0"/>
        <v>143.83154999999999</v>
      </c>
      <c r="I16" s="15">
        <f t="shared" si="1"/>
        <v>0.87329999999999997</v>
      </c>
      <c r="J16" s="15">
        <f t="shared" si="2"/>
        <v>0</v>
      </c>
    </row>
    <row r="17" spans="1:10">
      <c r="A17" s="18">
        <v>0.95241399999999998</v>
      </c>
      <c r="B17" s="18">
        <v>6.7099999999999998E-3</v>
      </c>
      <c r="C17" s="15">
        <v>0</v>
      </c>
      <c r="H17" s="15">
        <f t="shared" si="0"/>
        <v>142.8621</v>
      </c>
      <c r="I17" s="15">
        <f t="shared" si="1"/>
        <v>1.0065</v>
      </c>
      <c r="J17" s="15">
        <f t="shared" si="2"/>
        <v>0</v>
      </c>
    </row>
    <row r="18" spans="1:10">
      <c r="A18" s="18">
        <v>0.94550299999999998</v>
      </c>
      <c r="B18" s="18">
        <v>7.6509999999999998E-3</v>
      </c>
      <c r="C18" s="15">
        <v>0</v>
      </c>
      <c r="H18" s="15">
        <f t="shared" si="0"/>
        <v>141.82544999999999</v>
      </c>
      <c r="I18" s="15">
        <f t="shared" si="1"/>
        <v>1.1476500000000001</v>
      </c>
      <c r="J18" s="15">
        <f t="shared" si="2"/>
        <v>0</v>
      </c>
    </row>
    <row r="19" spans="1:10">
      <c r="A19" s="18">
        <v>0.93815300000000001</v>
      </c>
      <c r="B19" s="18">
        <v>8.6429999999999996E-3</v>
      </c>
      <c r="C19" s="15">
        <v>0</v>
      </c>
      <c r="H19" s="15">
        <f t="shared" si="0"/>
        <v>140.72295</v>
      </c>
      <c r="I19" s="15">
        <f t="shared" si="1"/>
        <v>1.2964499999999999</v>
      </c>
      <c r="J19" s="15">
        <f t="shared" si="2"/>
        <v>0</v>
      </c>
    </row>
    <row r="20" spans="1:10">
      <c r="A20" s="18">
        <v>0.93037099999999995</v>
      </c>
      <c r="B20" s="18">
        <v>9.6839999999999999E-3</v>
      </c>
      <c r="C20" s="15">
        <v>0</v>
      </c>
      <c r="H20" s="15">
        <f t="shared" si="0"/>
        <v>139.55564999999999</v>
      </c>
      <c r="I20" s="15">
        <f t="shared" si="1"/>
        <v>1.4525999999999999</v>
      </c>
      <c r="J20" s="15">
        <f t="shared" si="2"/>
        <v>0</v>
      </c>
    </row>
    <row r="21" spans="1:10">
      <c r="A21" s="18">
        <v>0.92216399999999998</v>
      </c>
      <c r="B21" s="18">
        <v>1.077E-2</v>
      </c>
      <c r="C21" s="15">
        <v>0</v>
      </c>
      <c r="H21" s="15">
        <f t="shared" si="0"/>
        <v>138.3246</v>
      </c>
      <c r="I21" s="15">
        <f t="shared" si="1"/>
        <v>1.6154999999999999</v>
      </c>
      <c r="J21" s="15">
        <f t="shared" si="2"/>
        <v>0</v>
      </c>
    </row>
    <row r="22" spans="1:10">
      <c r="A22" s="18">
        <v>0.91354000000000002</v>
      </c>
      <c r="B22" s="18">
        <v>1.1900000000000001E-2</v>
      </c>
      <c r="C22" s="15">
        <v>0</v>
      </c>
      <c r="H22" s="15">
        <f t="shared" si="0"/>
        <v>137.03100000000001</v>
      </c>
      <c r="I22" s="15">
        <f t="shared" si="1"/>
        <v>1.7850000000000001</v>
      </c>
      <c r="J22" s="15">
        <f t="shared" si="2"/>
        <v>0</v>
      </c>
    </row>
    <row r="23" spans="1:10">
      <c r="A23" s="18">
        <v>0.90450799999999998</v>
      </c>
      <c r="B23" s="18">
        <v>1.3070999999999999E-2</v>
      </c>
      <c r="C23" s="15">
        <v>0</v>
      </c>
      <c r="H23" s="15">
        <f t="shared" si="0"/>
        <v>135.67619999999999</v>
      </c>
      <c r="I23" s="15">
        <f t="shared" si="1"/>
        <v>1.9606499999999998</v>
      </c>
      <c r="J23" s="15">
        <f t="shared" si="2"/>
        <v>0</v>
      </c>
    </row>
    <row r="24" spans="1:10">
      <c r="A24" s="18">
        <v>0.89507800000000004</v>
      </c>
      <c r="B24" s="18">
        <v>1.4279999999999999E-2</v>
      </c>
      <c r="C24" s="15">
        <v>0</v>
      </c>
      <c r="H24" s="15">
        <f t="shared" si="0"/>
        <v>134.26170000000002</v>
      </c>
      <c r="I24" s="15">
        <f t="shared" si="1"/>
        <v>2.1419999999999999</v>
      </c>
      <c r="J24" s="15">
        <f t="shared" si="2"/>
        <v>0</v>
      </c>
    </row>
    <row r="25" spans="1:10">
      <c r="A25" s="18">
        <v>0.88525699999999996</v>
      </c>
      <c r="B25" s="18">
        <v>1.5523E-2</v>
      </c>
      <c r="C25" s="15">
        <v>0</v>
      </c>
      <c r="H25" s="15">
        <f t="shared" si="0"/>
        <v>132.78854999999999</v>
      </c>
      <c r="I25" s="15">
        <f t="shared" si="1"/>
        <v>2.3284500000000001</v>
      </c>
      <c r="J25" s="15">
        <f t="shared" si="2"/>
        <v>0</v>
      </c>
    </row>
    <row r="26" spans="1:10">
      <c r="A26" s="18">
        <v>0.87505599999999994</v>
      </c>
      <c r="B26" s="18">
        <v>1.6799999999999999E-2</v>
      </c>
      <c r="C26" s="15">
        <v>0</v>
      </c>
      <c r="H26" s="15">
        <f t="shared" si="0"/>
        <v>131.25839999999999</v>
      </c>
      <c r="I26" s="15">
        <f t="shared" si="1"/>
        <v>2.52</v>
      </c>
      <c r="J26" s="15">
        <f t="shared" si="2"/>
        <v>0</v>
      </c>
    </row>
    <row r="27" spans="1:10">
      <c r="A27" s="18">
        <v>0.86448400000000003</v>
      </c>
      <c r="B27" s="18">
        <v>1.8106000000000001E-2</v>
      </c>
      <c r="C27" s="15">
        <v>0</v>
      </c>
      <c r="H27" s="15">
        <f t="shared" si="0"/>
        <v>129.67260000000002</v>
      </c>
      <c r="I27" s="15">
        <f t="shared" si="1"/>
        <v>2.7159</v>
      </c>
      <c r="J27" s="15">
        <f t="shared" si="2"/>
        <v>0</v>
      </c>
    </row>
    <row r="28" spans="1:10">
      <c r="A28" s="18">
        <v>0.85355300000000001</v>
      </c>
      <c r="B28" s="18">
        <v>1.9438E-2</v>
      </c>
      <c r="C28" s="15">
        <v>0</v>
      </c>
      <c r="H28" s="15">
        <f t="shared" si="0"/>
        <v>128.03295</v>
      </c>
      <c r="I28" s="15">
        <f t="shared" si="1"/>
        <v>2.9157000000000002</v>
      </c>
      <c r="J28" s="15">
        <f t="shared" si="2"/>
        <v>0</v>
      </c>
    </row>
    <row r="29" spans="1:10">
      <c r="A29" s="18">
        <v>0.84227399999999997</v>
      </c>
      <c r="B29" s="18">
        <v>2.0795000000000001E-2</v>
      </c>
      <c r="C29" s="15">
        <v>0</v>
      </c>
      <c r="H29" s="15">
        <f t="shared" si="0"/>
        <v>126.3411</v>
      </c>
      <c r="I29" s="15">
        <f t="shared" si="1"/>
        <v>3.1192500000000001</v>
      </c>
      <c r="J29" s="15">
        <f t="shared" si="2"/>
        <v>0</v>
      </c>
    </row>
    <row r="30" spans="1:10">
      <c r="A30" s="18">
        <v>0.83065599999999995</v>
      </c>
      <c r="B30" s="18">
        <v>2.2172999999999998E-2</v>
      </c>
      <c r="C30" s="15">
        <v>0</v>
      </c>
      <c r="H30" s="15">
        <f t="shared" si="0"/>
        <v>124.5984</v>
      </c>
      <c r="I30" s="15">
        <f t="shared" si="1"/>
        <v>3.3259499999999997</v>
      </c>
      <c r="J30" s="15">
        <f t="shared" si="2"/>
        <v>0</v>
      </c>
    </row>
    <row r="31" spans="1:10">
      <c r="A31" s="18">
        <v>0.818712</v>
      </c>
      <c r="B31" s="18">
        <v>2.3569E-2</v>
      </c>
      <c r="C31" s="15">
        <v>0</v>
      </c>
      <c r="H31" s="15">
        <f t="shared" si="0"/>
        <v>122.8068</v>
      </c>
      <c r="I31" s="15">
        <f t="shared" si="1"/>
        <v>3.5353499999999998</v>
      </c>
      <c r="J31" s="15">
        <f t="shared" si="2"/>
        <v>0</v>
      </c>
    </row>
    <row r="32" spans="1:10">
      <c r="A32" s="18">
        <v>0.806454</v>
      </c>
      <c r="B32" s="18">
        <v>2.4981E-2</v>
      </c>
      <c r="C32" s="15">
        <v>0</v>
      </c>
      <c r="H32" s="15">
        <f t="shared" si="0"/>
        <v>120.96810000000001</v>
      </c>
      <c r="I32" s="15">
        <f t="shared" si="1"/>
        <v>3.74715</v>
      </c>
      <c r="J32" s="15">
        <f t="shared" si="2"/>
        <v>0</v>
      </c>
    </row>
    <row r="33" spans="1:10">
      <c r="A33" s="18">
        <v>0.79389299999999996</v>
      </c>
      <c r="B33" s="18">
        <v>2.6405000000000001E-2</v>
      </c>
      <c r="C33" s="15">
        <v>0</v>
      </c>
      <c r="H33" s="15">
        <f t="shared" si="0"/>
        <v>119.08394999999999</v>
      </c>
      <c r="I33" s="15">
        <f t="shared" si="1"/>
        <v>3.96075</v>
      </c>
      <c r="J33" s="15">
        <f t="shared" si="2"/>
        <v>0</v>
      </c>
    </row>
    <row r="34" spans="1:10">
      <c r="A34" s="18">
        <v>0.78104200000000001</v>
      </c>
      <c r="B34" s="18">
        <v>2.7838000000000002E-2</v>
      </c>
      <c r="C34" s="15">
        <v>0</v>
      </c>
      <c r="H34" s="15">
        <f t="shared" si="0"/>
        <v>117.1563</v>
      </c>
      <c r="I34" s="15">
        <f t="shared" si="1"/>
        <v>4.1757</v>
      </c>
      <c r="J34" s="15">
        <f t="shared" si="2"/>
        <v>0</v>
      </c>
    </row>
    <row r="35" spans="1:10">
      <c r="A35" s="18">
        <v>0.76791299999999996</v>
      </c>
      <c r="B35" s="18">
        <v>2.9278999999999999E-2</v>
      </c>
      <c r="C35" s="15">
        <v>0</v>
      </c>
      <c r="H35" s="15">
        <f t="shared" si="0"/>
        <v>115.18695</v>
      </c>
      <c r="I35" s="15">
        <f t="shared" si="1"/>
        <v>4.3918499999999998</v>
      </c>
      <c r="J35" s="15">
        <f t="shared" si="2"/>
        <v>0</v>
      </c>
    </row>
    <row r="36" spans="1:10">
      <c r="A36" s="18">
        <v>0.754521</v>
      </c>
      <c r="B36" s="18">
        <v>3.0723E-2</v>
      </c>
      <c r="C36" s="15">
        <v>0</v>
      </c>
      <c r="H36" s="15">
        <f t="shared" si="0"/>
        <v>113.17815</v>
      </c>
      <c r="I36" s="15">
        <f t="shared" si="1"/>
        <v>4.6084500000000004</v>
      </c>
      <c r="J36" s="15">
        <f t="shared" si="2"/>
        <v>0</v>
      </c>
    </row>
    <row r="37" spans="1:10">
      <c r="A37" s="18">
        <v>0.74087700000000001</v>
      </c>
      <c r="B37" s="18">
        <v>3.2168000000000002E-2</v>
      </c>
      <c r="C37" s="15">
        <v>0</v>
      </c>
      <c r="H37" s="15">
        <f t="shared" si="0"/>
        <v>111.13155</v>
      </c>
      <c r="I37" s="15">
        <f t="shared" si="1"/>
        <v>4.8252000000000006</v>
      </c>
      <c r="J37" s="15">
        <f t="shared" si="2"/>
        <v>0</v>
      </c>
    </row>
    <row r="38" spans="1:10">
      <c r="A38" s="18">
        <v>0.72699499999999995</v>
      </c>
      <c r="B38" s="18">
        <v>3.3610000000000001E-2</v>
      </c>
      <c r="C38" s="15">
        <v>0</v>
      </c>
      <c r="H38" s="15">
        <f t="shared" si="0"/>
        <v>109.04924999999999</v>
      </c>
      <c r="I38" s="15">
        <f t="shared" si="1"/>
        <v>5.0415000000000001</v>
      </c>
      <c r="J38" s="15">
        <f t="shared" si="2"/>
        <v>0</v>
      </c>
    </row>
    <row r="39" spans="1:10">
      <c r="A39" s="18">
        <v>0.71289000000000002</v>
      </c>
      <c r="B39" s="18">
        <v>3.5048000000000003E-2</v>
      </c>
      <c r="C39" s="15">
        <v>0</v>
      </c>
      <c r="H39" s="15">
        <f t="shared" si="0"/>
        <v>106.93350000000001</v>
      </c>
      <c r="I39" s="15">
        <f t="shared" si="1"/>
        <v>5.2572000000000001</v>
      </c>
      <c r="J39" s="15">
        <f t="shared" si="2"/>
        <v>0</v>
      </c>
    </row>
    <row r="40" spans="1:10">
      <c r="A40" s="18">
        <v>0.69857400000000003</v>
      </c>
      <c r="B40" s="18">
        <v>3.6477999999999997E-2</v>
      </c>
      <c r="C40" s="15">
        <v>0</v>
      </c>
      <c r="H40" s="15">
        <f t="shared" si="0"/>
        <v>104.7861</v>
      </c>
      <c r="I40" s="15">
        <f t="shared" si="1"/>
        <v>5.4716999999999993</v>
      </c>
      <c r="J40" s="15">
        <f t="shared" si="2"/>
        <v>0</v>
      </c>
    </row>
    <row r="41" spans="1:10">
      <c r="A41" s="18">
        <v>0.68406199999999995</v>
      </c>
      <c r="B41" s="18">
        <v>3.7895999999999999E-2</v>
      </c>
      <c r="C41" s="15">
        <v>0</v>
      </c>
      <c r="H41" s="15">
        <f t="shared" si="0"/>
        <v>102.60929999999999</v>
      </c>
      <c r="I41" s="15">
        <f t="shared" si="1"/>
        <v>5.6844000000000001</v>
      </c>
      <c r="J41" s="15">
        <f t="shared" si="2"/>
        <v>0</v>
      </c>
    </row>
    <row r="42" spans="1:10">
      <c r="A42" s="18">
        <v>0.66936899999999999</v>
      </c>
      <c r="B42" s="18">
        <v>3.9300000000000002E-2</v>
      </c>
      <c r="C42" s="15">
        <v>0</v>
      </c>
      <c r="H42" s="15">
        <f t="shared" si="0"/>
        <v>100.40535</v>
      </c>
      <c r="I42" s="15">
        <f t="shared" si="1"/>
        <v>5.8950000000000005</v>
      </c>
      <c r="J42" s="15">
        <f t="shared" si="2"/>
        <v>0</v>
      </c>
    </row>
    <row r="43" spans="1:10">
      <c r="A43" s="18">
        <v>0.65450799999999998</v>
      </c>
      <c r="B43" s="18">
        <v>4.0686E-2</v>
      </c>
      <c r="C43" s="15">
        <v>0</v>
      </c>
      <c r="H43" s="15">
        <f t="shared" si="0"/>
        <v>98.176199999999994</v>
      </c>
      <c r="I43" s="15">
        <f t="shared" si="1"/>
        <v>6.1029</v>
      </c>
      <c r="J43" s="15">
        <f t="shared" si="2"/>
        <v>0</v>
      </c>
    </row>
    <row r="44" spans="1:10">
      <c r="A44" s="18">
        <v>0.63949599999999995</v>
      </c>
      <c r="B44" s="18">
        <v>4.2051999999999999E-2</v>
      </c>
      <c r="C44" s="15">
        <v>0</v>
      </c>
      <c r="H44" s="15">
        <f t="shared" si="0"/>
        <v>95.924399999999991</v>
      </c>
      <c r="I44" s="15">
        <f t="shared" si="1"/>
        <v>6.3078000000000003</v>
      </c>
      <c r="J44" s="15">
        <f t="shared" si="2"/>
        <v>0</v>
      </c>
    </row>
    <row r="45" spans="1:10">
      <c r="A45" s="18">
        <v>0.62434500000000004</v>
      </c>
      <c r="B45" s="18">
        <v>4.3394000000000002E-2</v>
      </c>
      <c r="C45" s="15">
        <v>0</v>
      </c>
      <c r="H45" s="15">
        <f t="shared" si="0"/>
        <v>93.651750000000007</v>
      </c>
      <c r="I45" s="15">
        <f t="shared" si="1"/>
        <v>6.5091000000000001</v>
      </c>
      <c r="J45" s="15">
        <f t="shared" si="2"/>
        <v>0</v>
      </c>
    </row>
    <row r="46" spans="1:10">
      <c r="A46" s="18">
        <v>0.60907199999999995</v>
      </c>
      <c r="B46" s="18">
        <v>4.4707999999999998E-2</v>
      </c>
      <c r="C46" s="15">
        <v>0</v>
      </c>
      <c r="H46" s="15">
        <f t="shared" si="0"/>
        <v>91.360799999999998</v>
      </c>
      <c r="I46" s="15">
        <f t="shared" si="1"/>
        <v>6.7061999999999999</v>
      </c>
      <c r="J46" s="15">
        <f t="shared" si="2"/>
        <v>0</v>
      </c>
    </row>
    <row r="47" spans="1:10">
      <c r="A47" s="18">
        <v>0.59369099999999997</v>
      </c>
      <c r="B47" s="18">
        <v>4.5991999999999998E-2</v>
      </c>
      <c r="C47" s="15">
        <v>0</v>
      </c>
      <c r="H47" s="15">
        <f t="shared" si="0"/>
        <v>89.05364999999999</v>
      </c>
      <c r="I47" s="15">
        <f t="shared" si="1"/>
        <v>6.8987999999999996</v>
      </c>
      <c r="J47" s="15">
        <f t="shared" si="2"/>
        <v>0</v>
      </c>
    </row>
    <row r="48" spans="1:10">
      <c r="A48" s="18">
        <v>0.57821699999999998</v>
      </c>
      <c r="B48" s="18">
        <v>4.7241999999999999E-2</v>
      </c>
      <c r="C48" s="15">
        <v>0</v>
      </c>
      <c r="H48" s="15">
        <f t="shared" si="0"/>
        <v>86.732550000000003</v>
      </c>
      <c r="I48" s="15">
        <f t="shared" si="1"/>
        <v>7.0862999999999996</v>
      </c>
      <c r="J48" s="15">
        <f t="shared" si="2"/>
        <v>0</v>
      </c>
    </row>
    <row r="49" spans="1:10">
      <c r="A49" s="18">
        <v>0.56266700000000003</v>
      </c>
      <c r="B49" s="18">
        <v>4.8454999999999998E-2</v>
      </c>
      <c r="C49" s="15">
        <v>0</v>
      </c>
      <c r="H49" s="15">
        <f t="shared" si="0"/>
        <v>84.400050000000007</v>
      </c>
      <c r="I49" s="15">
        <f t="shared" si="1"/>
        <v>7.2682500000000001</v>
      </c>
      <c r="J49" s="15">
        <f t="shared" si="2"/>
        <v>0</v>
      </c>
    </row>
    <row r="50" spans="1:10">
      <c r="A50" s="18">
        <v>0.54705400000000004</v>
      </c>
      <c r="B50" s="18">
        <v>4.9626000000000003E-2</v>
      </c>
      <c r="C50" s="15">
        <v>0</v>
      </c>
      <c r="H50" s="15">
        <f t="shared" si="0"/>
        <v>82.05810000000001</v>
      </c>
      <c r="I50" s="15">
        <f t="shared" si="1"/>
        <v>7.4439000000000002</v>
      </c>
      <c r="J50" s="15">
        <f t="shared" si="2"/>
        <v>0</v>
      </c>
    </row>
    <row r="51" spans="1:10">
      <c r="A51" s="18">
        <v>0.53139499999999995</v>
      </c>
      <c r="B51" s="18">
        <v>5.0754000000000001E-2</v>
      </c>
      <c r="C51" s="15">
        <v>0</v>
      </c>
      <c r="H51" s="15">
        <f t="shared" si="0"/>
        <v>79.709249999999997</v>
      </c>
      <c r="I51" s="15">
        <f t="shared" si="1"/>
        <v>7.6131000000000002</v>
      </c>
      <c r="J51" s="15">
        <f t="shared" si="2"/>
        <v>0</v>
      </c>
    </row>
    <row r="52" spans="1:10">
      <c r="A52" s="18">
        <v>0.51570499999999997</v>
      </c>
      <c r="B52" s="18">
        <v>5.1832999999999997E-2</v>
      </c>
      <c r="C52" s="15">
        <v>0</v>
      </c>
      <c r="H52" s="15">
        <f t="shared" si="0"/>
        <v>77.35575</v>
      </c>
      <c r="I52" s="15">
        <f t="shared" si="1"/>
        <v>7.7749499999999996</v>
      </c>
      <c r="J52" s="15">
        <f t="shared" si="2"/>
        <v>0</v>
      </c>
    </row>
    <row r="53" spans="1:10">
      <c r="A53" s="18">
        <v>0.5</v>
      </c>
      <c r="B53" s="18">
        <v>5.2861999999999999E-2</v>
      </c>
      <c r="C53" s="15">
        <v>0</v>
      </c>
      <c r="H53" s="15">
        <f t="shared" si="0"/>
        <v>75</v>
      </c>
      <c r="I53" s="15">
        <f t="shared" si="1"/>
        <v>7.9292999999999996</v>
      </c>
      <c r="J53" s="15">
        <f t="shared" si="2"/>
        <v>0</v>
      </c>
    </row>
    <row r="54" spans="1:10">
      <c r="A54" s="18">
        <v>0.48429499999999998</v>
      </c>
      <c r="B54" s="18">
        <v>5.3835000000000001E-2</v>
      </c>
      <c r="C54" s="15">
        <v>0</v>
      </c>
      <c r="H54" s="15">
        <f t="shared" si="0"/>
        <v>72.64425</v>
      </c>
      <c r="I54" s="15">
        <f t="shared" si="1"/>
        <v>8.0752500000000005</v>
      </c>
      <c r="J54" s="15">
        <f t="shared" si="2"/>
        <v>0</v>
      </c>
    </row>
    <row r="55" spans="1:10">
      <c r="A55" s="18">
        <v>0.46860499999999999</v>
      </c>
      <c r="B55" s="18">
        <v>5.4748999999999999E-2</v>
      </c>
      <c r="C55" s="15">
        <v>0</v>
      </c>
      <c r="H55" s="15">
        <f t="shared" si="0"/>
        <v>70.290750000000003</v>
      </c>
      <c r="I55" s="15">
        <f t="shared" si="1"/>
        <v>8.2123500000000007</v>
      </c>
      <c r="J55" s="15">
        <f t="shared" si="2"/>
        <v>0</v>
      </c>
    </row>
    <row r="56" spans="1:10">
      <c r="A56" s="18">
        <v>0.45294600000000002</v>
      </c>
      <c r="B56" s="18">
        <v>5.5601999999999999E-2</v>
      </c>
      <c r="C56" s="15">
        <v>0</v>
      </c>
      <c r="H56" s="15">
        <f t="shared" si="0"/>
        <v>67.941900000000004</v>
      </c>
      <c r="I56" s="15">
        <f t="shared" si="1"/>
        <v>8.3402999999999992</v>
      </c>
      <c r="J56" s="15">
        <f t="shared" si="2"/>
        <v>0</v>
      </c>
    </row>
    <row r="57" spans="1:10">
      <c r="A57" s="18">
        <v>0.43733300000000003</v>
      </c>
      <c r="B57" s="18">
        <v>5.6390000000000003E-2</v>
      </c>
      <c r="C57" s="15">
        <v>0</v>
      </c>
      <c r="H57" s="15">
        <f t="shared" si="0"/>
        <v>65.599950000000007</v>
      </c>
      <c r="I57" s="15">
        <f t="shared" si="1"/>
        <v>8.4585000000000008</v>
      </c>
      <c r="J57" s="15">
        <f t="shared" si="2"/>
        <v>0</v>
      </c>
    </row>
    <row r="58" spans="1:10">
      <c r="A58" s="18">
        <v>0.42178300000000002</v>
      </c>
      <c r="B58" s="18">
        <v>5.7107999999999999E-2</v>
      </c>
      <c r="C58" s="15">
        <v>0</v>
      </c>
      <c r="H58" s="15">
        <f t="shared" si="0"/>
        <v>63.267450000000004</v>
      </c>
      <c r="I58" s="15">
        <f t="shared" si="1"/>
        <v>8.5662000000000003</v>
      </c>
      <c r="J58" s="15">
        <f t="shared" si="2"/>
        <v>0</v>
      </c>
    </row>
    <row r="59" spans="1:10">
      <c r="A59" s="18">
        <v>0.40630899999999998</v>
      </c>
      <c r="B59" s="18">
        <v>5.7755000000000001E-2</v>
      </c>
      <c r="C59" s="15">
        <v>0</v>
      </c>
      <c r="H59" s="15">
        <f t="shared" si="0"/>
        <v>60.946349999999995</v>
      </c>
      <c r="I59" s="15">
        <f t="shared" si="1"/>
        <v>8.6632499999999997</v>
      </c>
      <c r="J59" s="15">
        <f t="shared" si="2"/>
        <v>0</v>
      </c>
    </row>
    <row r="60" spans="1:10">
      <c r="A60" s="18">
        <v>0.390928</v>
      </c>
      <c r="B60" s="18">
        <v>5.8326000000000003E-2</v>
      </c>
      <c r="C60" s="15">
        <v>0</v>
      </c>
      <c r="H60" s="15">
        <f t="shared" si="0"/>
        <v>58.639200000000002</v>
      </c>
      <c r="I60" s="15">
        <f t="shared" si="1"/>
        <v>8.7489000000000008</v>
      </c>
      <c r="J60" s="15">
        <f t="shared" si="2"/>
        <v>0</v>
      </c>
    </row>
    <row r="61" spans="1:10">
      <c r="A61" s="18">
        <v>0.37565500000000002</v>
      </c>
      <c r="B61" s="18">
        <v>5.8819000000000003E-2</v>
      </c>
      <c r="C61" s="15">
        <v>0</v>
      </c>
      <c r="H61" s="15">
        <f t="shared" si="0"/>
        <v>56.34825</v>
      </c>
      <c r="I61" s="15">
        <f t="shared" si="1"/>
        <v>8.8228500000000007</v>
      </c>
      <c r="J61" s="15">
        <f t="shared" si="2"/>
        <v>0</v>
      </c>
    </row>
    <row r="62" spans="1:10">
      <c r="A62" s="18">
        <v>0.36050399999999999</v>
      </c>
      <c r="B62" s="18">
        <v>5.9229999999999998E-2</v>
      </c>
      <c r="C62" s="15">
        <v>0</v>
      </c>
      <c r="H62" s="15">
        <f t="shared" si="0"/>
        <v>54.075600000000001</v>
      </c>
      <c r="I62" s="15">
        <f t="shared" si="1"/>
        <v>8.8844999999999992</v>
      </c>
      <c r="J62" s="15">
        <f t="shared" si="2"/>
        <v>0</v>
      </c>
    </row>
    <row r="63" spans="1:10">
      <c r="A63" s="18">
        <v>0.34549200000000002</v>
      </c>
      <c r="B63" s="18">
        <v>5.9556999999999999E-2</v>
      </c>
      <c r="C63" s="15">
        <v>0</v>
      </c>
      <c r="H63" s="15">
        <f t="shared" si="0"/>
        <v>51.823800000000006</v>
      </c>
      <c r="I63" s="15">
        <f t="shared" si="1"/>
        <v>8.9335500000000003</v>
      </c>
      <c r="J63" s="15">
        <f t="shared" si="2"/>
        <v>0</v>
      </c>
    </row>
    <row r="64" spans="1:10">
      <c r="A64" s="18">
        <v>0.33063100000000001</v>
      </c>
      <c r="B64" s="18">
        <v>5.9797000000000003E-2</v>
      </c>
      <c r="C64" s="15">
        <v>0</v>
      </c>
      <c r="H64" s="15">
        <f t="shared" si="0"/>
        <v>49.594650000000001</v>
      </c>
      <c r="I64" s="15">
        <f t="shared" si="1"/>
        <v>8.9695499999999999</v>
      </c>
      <c r="J64" s="15">
        <f t="shared" si="2"/>
        <v>0</v>
      </c>
    </row>
    <row r="65" spans="1:10">
      <c r="A65" s="18">
        <v>0.315938</v>
      </c>
      <c r="B65" s="18">
        <v>5.9947E-2</v>
      </c>
      <c r="C65" s="15">
        <v>0</v>
      </c>
      <c r="H65" s="15">
        <f t="shared" si="0"/>
        <v>47.390700000000002</v>
      </c>
      <c r="I65" s="15">
        <f t="shared" si="1"/>
        <v>8.9920500000000008</v>
      </c>
      <c r="J65" s="15">
        <f t="shared" si="2"/>
        <v>0</v>
      </c>
    </row>
    <row r="66" spans="1:10">
      <c r="A66" s="18">
        <v>0.30142600000000003</v>
      </c>
      <c r="B66" s="18">
        <v>6.0005999999999997E-2</v>
      </c>
      <c r="C66" s="15">
        <v>0</v>
      </c>
      <c r="H66" s="15">
        <f t="shared" si="0"/>
        <v>45.213900000000002</v>
      </c>
      <c r="I66" s="15">
        <f t="shared" si="1"/>
        <v>9.0008999999999997</v>
      </c>
      <c r="J66" s="15">
        <f t="shared" si="2"/>
        <v>0</v>
      </c>
    </row>
    <row r="67" spans="1:10">
      <c r="A67" s="18">
        <v>0.28710999999999998</v>
      </c>
      <c r="B67" s="18">
        <v>5.9970999999999997E-2</v>
      </c>
      <c r="C67" s="15">
        <v>0</v>
      </c>
      <c r="H67" s="15">
        <f t="shared" si="0"/>
        <v>43.066499999999998</v>
      </c>
      <c r="I67" s="15">
        <f t="shared" si="1"/>
        <v>8.9956499999999995</v>
      </c>
      <c r="J67" s="15">
        <f t="shared" si="2"/>
        <v>0</v>
      </c>
    </row>
    <row r="68" spans="1:10">
      <c r="A68" s="18">
        <v>0.273005</v>
      </c>
      <c r="B68" s="18">
        <v>5.9840999999999998E-2</v>
      </c>
      <c r="C68" s="15">
        <v>0</v>
      </c>
      <c r="H68" s="15">
        <f t="shared" ref="H68:H131" si="3">F$4*A68*COS(RADIANS(F$3))-F$4*B68*SIN(RADIANS(F$3))</f>
        <v>40.950749999999999</v>
      </c>
      <c r="I68" s="15">
        <f t="shared" ref="I68:I131" si="4">F$4*A68*SIN(RADIANS(F$3))+F$4*B68*COS(RADIANS(F$3))</f>
        <v>8.9761500000000005</v>
      </c>
      <c r="J68" s="15">
        <f t="shared" ref="J68:J131" si="5">C68</f>
        <v>0</v>
      </c>
    </row>
    <row r="69" spans="1:10">
      <c r="A69" s="18">
        <v>0.25912299999999999</v>
      </c>
      <c r="B69" s="18">
        <v>5.9614E-2</v>
      </c>
      <c r="C69" s="15">
        <v>0</v>
      </c>
      <c r="H69" s="15">
        <f t="shared" si="3"/>
        <v>38.868449999999996</v>
      </c>
      <c r="I69" s="15">
        <f t="shared" si="4"/>
        <v>8.9420999999999999</v>
      </c>
      <c r="J69" s="15">
        <f t="shared" si="5"/>
        <v>0</v>
      </c>
    </row>
    <row r="70" spans="1:10">
      <c r="A70" s="18">
        <v>0.245479</v>
      </c>
      <c r="B70" s="18">
        <v>5.9288E-2</v>
      </c>
      <c r="C70" s="15">
        <v>0</v>
      </c>
      <c r="H70" s="15">
        <f t="shared" si="3"/>
        <v>36.821849999999998</v>
      </c>
      <c r="I70" s="15">
        <f t="shared" si="4"/>
        <v>8.8932000000000002</v>
      </c>
      <c r="J70" s="15">
        <f t="shared" si="5"/>
        <v>0</v>
      </c>
    </row>
    <row r="71" spans="1:10">
      <c r="A71" s="18">
        <v>0.23208699999999999</v>
      </c>
      <c r="B71" s="18">
        <v>5.8862999999999999E-2</v>
      </c>
      <c r="C71" s="15">
        <v>0</v>
      </c>
      <c r="H71" s="15">
        <f t="shared" si="3"/>
        <v>34.813049999999997</v>
      </c>
      <c r="I71" s="15">
        <f t="shared" si="4"/>
        <v>8.8294499999999996</v>
      </c>
      <c r="J71" s="15">
        <f t="shared" si="5"/>
        <v>0</v>
      </c>
    </row>
    <row r="72" spans="1:10">
      <c r="A72" s="18">
        <v>0.21895800000000001</v>
      </c>
      <c r="B72" s="18">
        <v>5.8338000000000001E-2</v>
      </c>
      <c r="C72" s="15">
        <v>0</v>
      </c>
      <c r="H72" s="15">
        <f t="shared" si="3"/>
        <v>32.843700000000005</v>
      </c>
      <c r="I72" s="15">
        <f t="shared" si="4"/>
        <v>8.7507000000000001</v>
      </c>
      <c r="J72" s="15">
        <f t="shared" si="5"/>
        <v>0</v>
      </c>
    </row>
    <row r="73" spans="1:10">
      <c r="A73" s="18">
        <v>0.20610700000000001</v>
      </c>
      <c r="B73" s="18">
        <v>5.7711999999999999E-2</v>
      </c>
      <c r="C73" s="15">
        <v>0</v>
      </c>
      <c r="H73" s="15">
        <f t="shared" si="3"/>
        <v>30.916050000000002</v>
      </c>
      <c r="I73" s="15">
        <f t="shared" si="4"/>
        <v>8.6568000000000005</v>
      </c>
      <c r="J73" s="15">
        <f t="shared" si="5"/>
        <v>0</v>
      </c>
    </row>
    <row r="74" spans="1:10">
      <c r="A74" s="18">
        <v>0.193546</v>
      </c>
      <c r="B74" s="18">
        <v>5.6986000000000002E-2</v>
      </c>
      <c r="C74" s="15">
        <v>0</v>
      </c>
      <c r="H74" s="15">
        <f t="shared" si="3"/>
        <v>29.0319</v>
      </c>
      <c r="I74" s="15">
        <f t="shared" si="4"/>
        <v>8.5479000000000003</v>
      </c>
      <c r="J74" s="15">
        <f t="shared" si="5"/>
        <v>0</v>
      </c>
    </row>
    <row r="75" spans="1:10">
      <c r="A75" s="18">
        <v>0.181288</v>
      </c>
      <c r="B75" s="18">
        <v>5.6159000000000001E-2</v>
      </c>
      <c r="C75" s="15">
        <v>0</v>
      </c>
      <c r="H75" s="15">
        <f t="shared" si="3"/>
        <v>27.193200000000001</v>
      </c>
      <c r="I75" s="15">
        <f t="shared" si="4"/>
        <v>8.4238499999999998</v>
      </c>
      <c r="J75" s="15">
        <f t="shared" si="5"/>
        <v>0</v>
      </c>
    </row>
    <row r="76" spans="1:10">
      <c r="A76" s="18">
        <v>0.16934399999999999</v>
      </c>
      <c r="B76" s="18">
        <v>5.5232000000000003E-2</v>
      </c>
      <c r="C76" s="15">
        <v>0</v>
      </c>
      <c r="H76" s="15">
        <f t="shared" si="3"/>
        <v>25.401599999999998</v>
      </c>
      <c r="I76" s="15">
        <f t="shared" si="4"/>
        <v>8.2848000000000006</v>
      </c>
      <c r="J76" s="15">
        <f t="shared" si="5"/>
        <v>0</v>
      </c>
    </row>
    <row r="77" spans="1:10">
      <c r="A77" s="18">
        <v>0.15772600000000001</v>
      </c>
      <c r="B77" s="18">
        <v>5.4205999999999997E-2</v>
      </c>
      <c r="C77" s="15">
        <v>0</v>
      </c>
      <c r="H77" s="15">
        <f t="shared" si="3"/>
        <v>23.658899999999999</v>
      </c>
      <c r="I77" s="15">
        <f t="shared" si="4"/>
        <v>8.1309000000000005</v>
      </c>
      <c r="J77" s="15">
        <f t="shared" si="5"/>
        <v>0</v>
      </c>
    </row>
    <row r="78" spans="1:10">
      <c r="A78" s="18">
        <v>0.14644699999999999</v>
      </c>
      <c r="B78" s="18">
        <v>5.3082999999999998E-2</v>
      </c>
      <c r="C78" s="15">
        <v>0</v>
      </c>
      <c r="H78" s="15">
        <f t="shared" si="3"/>
        <v>21.96705</v>
      </c>
      <c r="I78" s="15">
        <f t="shared" si="4"/>
        <v>7.9624499999999996</v>
      </c>
      <c r="J78" s="15">
        <f t="shared" si="5"/>
        <v>0</v>
      </c>
    </row>
    <row r="79" spans="1:10">
      <c r="A79" s="18">
        <v>0.135516</v>
      </c>
      <c r="B79" s="18">
        <v>5.1861999999999998E-2</v>
      </c>
      <c r="C79" s="15">
        <v>0</v>
      </c>
      <c r="H79" s="15">
        <f t="shared" si="3"/>
        <v>20.327400000000001</v>
      </c>
      <c r="I79" s="15">
        <f t="shared" si="4"/>
        <v>7.7793000000000001</v>
      </c>
      <c r="J79" s="15">
        <f t="shared" si="5"/>
        <v>0</v>
      </c>
    </row>
    <row r="80" spans="1:10">
      <c r="A80" s="18">
        <v>0.124944</v>
      </c>
      <c r="B80" s="18">
        <v>5.0546000000000001E-2</v>
      </c>
      <c r="C80" s="15">
        <v>0</v>
      </c>
      <c r="H80" s="15">
        <f t="shared" si="3"/>
        <v>18.741599999999998</v>
      </c>
      <c r="I80" s="15">
        <f t="shared" si="4"/>
        <v>7.5819000000000001</v>
      </c>
      <c r="J80" s="15">
        <f t="shared" si="5"/>
        <v>0</v>
      </c>
    </row>
    <row r="81" spans="1:10">
      <c r="A81" s="18">
        <v>0.114743</v>
      </c>
      <c r="B81" s="18">
        <v>4.9138000000000001E-2</v>
      </c>
      <c r="C81" s="15">
        <v>0</v>
      </c>
      <c r="H81" s="15">
        <f t="shared" si="3"/>
        <v>17.211449999999999</v>
      </c>
      <c r="I81" s="15">
        <f t="shared" si="4"/>
        <v>7.3707000000000003</v>
      </c>
      <c r="J81" s="15">
        <f t="shared" si="5"/>
        <v>0</v>
      </c>
    </row>
    <row r="82" spans="1:10">
      <c r="A82" s="18">
        <v>0.104922</v>
      </c>
      <c r="B82" s="18">
        <v>4.7638E-2</v>
      </c>
      <c r="C82" s="15">
        <v>0</v>
      </c>
      <c r="H82" s="15">
        <f t="shared" si="3"/>
        <v>15.738300000000001</v>
      </c>
      <c r="I82" s="15">
        <f t="shared" si="4"/>
        <v>7.1456999999999997</v>
      </c>
      <c r="J82" s="15">
        <f t="shared" si="5"/>
        <v>0</v>
      </c>
    </row>
    <row r="83" spans="1:10">
      <c r="A83" s="18">
        <v>9.5491999999999994E-2</v>
      </c>
      <c r="B83" s="18">
        <v>4.6049E-2</v>
      </c>
      <c r="C83" s="15">
        <v>0</v>
      </c>
      <c r="H83" s="15">
        <f t="shared" si="3"/>
        <v>14.323799999999999</v>
      </c>
      <c r="I83" s="15">
        <f t="shared" si="4"/>
        <v>6.9073500000000001</v>
      </c>
      <c r="J83" s="15">
        <f t="shared" si="5"/>
        <v>0</v>
      </c>
    </row>
    <row r="84" spans="1:10">
      <c r="A84" s="18">
        <v>8.6459999999999995E-2</v>
      </c>
      <c r="B84" s="18">
        <v>4.4373999999999997E-2</v>
      </c>
      <c r="C84" s="15">
        <v>0</v>
      </c>
      <c r="H84" s="15">
        <f t="shared" si="3"/>
        <v>12.968999999999999</v>
      </c>
      <c r="I84" s="15">
        <f t="shared" si="4"/>
        <v>6.6560999999999995</v>
      </c>
      <c r="J84" s="15">
        <f t="shared" si="5"/>
        <v>0</v>
      </c>
    </row>
    <row r="85" spans="1:10">
      <c r="A85" s="18">
        <v>7.7836000000000002E-2</v>
      </c>
      <c r="B85" s="18">
        <v>4.2615E-2</v>
      </c>
      <c r="C85" s="15">
        <v>0</v>
      </c>
      <c r="H85" s="15">
        <f t="shared" si="3"/>
        <v>11.6754</v>
      </c>
      <c r="I85" s="15">
        <f t="shared" si="4"/>
        <v>6.3922499999999998</v>
      </c>
      <c r="J85" s="15">
        <f t="shared" si="5"/>
        <v>0</v>
      </c>
    </row>
    <row r="86" spans="1:10">
      <c r="A86" s="18">
        <v>6.9628999999999996E-2</v>
      </c>
      <c r="B86" s="18">
        <v>4.0776E-2</v>
      </c>
      <c r="C86" s="15">
        <v>0</v>
      </c>
      <c r="H86" s="15">
        <f t="shared" si="3"/>
        <v>10.44435</v>
      </c>
      <c r="I86" s="15">
        <f t="shared" si="4"/>
        <v>6.1163999999999996</v>
      </c>
      <c r="J86" s="15">
        <f t="shared" si="5"/>
        <v>0</v>
      </c>
    </row>
    <row r="87" spans="1:10">
      <c r="A87" s="18">
        <v>6.1846999999999999E-2</v>
      </c>
      <c r="B87" s="18">
        <v>3.8858999999999998E-2</v>
      </c>
      <c r="C87" s="15">
        <v>0</v>
      </c>
      <c r="H87" s="15">
        <f t="shared" si="3"/>
        <v>9.2770499999999991</v>
      </c>
      <c r="I87" s="15">
        <f t="shared" si="4"/>
        <v>5.8288500000000001</v>
      </c>
      <c r="J87" s="15">
        <f t="shared" si="5"/>
        <v>0</v>
      </c>
    </row>
    <row r="88" spans="1:10">
      <c r="A88" s="18">
        <v>5.4496999999999997E-2</v>
      </c>
      <c r="B88" s="18">
        <v>3.6866999999999997E-2</v>
      </c>
      <c r="C88" s="15">
        <v>0</v>
      </c>
      <c r="H88" s="15">
        <f t="shared" si="3"/>
        <v>8.17455</v>
      </c>
      <c r="I88" s="15">
        <f t="shared" si="4"/>
        <v>5.5300499999999992</v>
      </c>
      <c r="J88" s="15">
        <f t="shared" si="5"/>
        <v>0</v>
      </c>
    </row>
    <row r="89" spans="1:10">
      <c r="A89" s="18">
        <v>4.7586000000000003E-2</v>
      </c>
      <c r="B89" s="18">
        <v>3.4803000000000001E-2</v>
      </c>
      <c r="C89" s="15">
        <v>0</v>
      </c>
      <c r="H89" s="15">
        <f t="shared" si="3"/>
        <v>7.1379000000000001</v>
      </c>
      <c r="I89" s="15">
        <f t="shared" si="4"/>
        <v>5.2204500000000005</v>
      </c>
      <c r="J89" s="15">
        <f t="shared" si="5"/>
        <v>0</v>
      </c>
    </row>
    <row r="90" spans="1:10">
      <c r="A90" s="18">
        <v>4.1123E-2</v>
      </c>
      <c r="B90" s="18">
        <v>3.2670999999999999E-2</v>
      </c>
      <c r="C90" s="15">
        <v>0</v>
      </c>
      <c r="H90" s="15">
        <f t="shared" si="3"/>
        <v>6.16845</v>
      </c>
      <c r="I90" s="15">
        <f t="shared" si="4"/>
        <v>4.9006499999999997</v>
      </c>
      <c r="J90" s="15">
        <f t="shared" si="5"/>
        <v>0</v>
      </c>
    </row>
    <row r="91" spans="1:10">
      <c r="A91" s="18">
        <v>3.5111999999999997E-2</v>
      </c>
      <c r="B91" s="18">
        <v>3.0473E-2</v>
      </c>
      <c r="C91" s="15">
        <v>0</v>
      </c>
      <c r="H91" s="15">
        <f t="shared" si="3"/>
        <v>5.2667999999999999</v>
      </c>
      <c r="I91" s="15">
        <f t="shared" si="4"/>
        <v>4.5709499999999998</v>
      </c>
      <c r="J91" s="15">
        <f t="shared" si="5"/>
        <v>0</v>
      </c>
    </row>
    <row r="92" spans="1:10">
      <c r="A92" s="18">
        <v>2.9559999999999999E-2</v>
      </c>
      <c r="B92" s="18">
        <v>2.8212999999999998E-2</v>
      </c>
      <c r="C92" s="15">
        <v>0</v>
      </c>
      <c r="H92" s="15">
        <f t="shared" si="3"/>
        <v>4.4340000000000002</v>
      </c>
      <c r="I92" s="15">
        <f t="shared" si="4"/>
        <v>4.2319499999999994</v>
      </c>
      <c r="J92" s="15">
        <f t="shared" si="5"/>
        <v>0</v>
      </c>
    </row>
    <row r="93" spans="1:10">
      <c r="A93" s="18">
        <v>2.4472000000000001E-2</v>
      </c>
      <c r="B93" s="18">
        <v>2.5892999999999999E-2</v>
      </c>
      <c r="C93" s="15">
        <v>0</v>
      </c>
      <c r="H93" s="15">
        <f t="shared" si="3"/>
        <v>3.6708000000000003</v>
      </c>
      <c r="I93" s="15">
        <f t="shared" si="4"/>
        <v>3.88395</v>
      </c>
      <c r="J93" s="15">
        <f t="shared" si="5"/>
        <v>0</v>
      </c>
    </row>
    <row r="94" spans="1:10">
      <c r="A94" s="18">
        <v>1.9852999999999999E-2</v>
      </c>
      <c r="B94" s="18">
        <v>2.3517E-2</v>
      </c>
      <c r="C94" s="15">
        <v>0</v>
      </c>
      <c r="H94" s="15">
        <f t="shared" si="3"/>
        <v>2.9779499999999999</v>
      </c>
      <c r="I94" s="15">
        <f t="shared" si="4"/>
        <v>3.5275499999999997</v>
      </c>
      <c r="J94" s="15">
        <f t="shared" si="5"/>
        <v>0</v>
      </c>
    </row>
    <row r="95" spans="1:10">
      <c r="A95" s="18">
        <v>1.5708E-2</v>
      </c>
      <c r="B95" s="18">
        <v>2.1087999999999999E-2</v>
      </c>
      <c r="C95" s="15">
        <v>0</v>
      </c>
      <c r="H95" s="15">
        <f t="shared" si="3"/>
        <v>2.3561999999999999</v>
      </c>
      <c r="I95" s="15">
        <f t="shared" si="4"/>
        <v>3.1631999999999998</v>
      </c>
      <c r="J95" s="15">
        <f t="shared" si="5"/>
        <v>0</v>
      </c>
    </row>
    <row r="96" spans="1:10">
      <c r="A96" s="18">
        <v>1.2042000000000001E-2</v>
      </c>
      <c r="B96" s="18">
        <v>1.8606999999999999E-2</v>
      </c>
      <c r="C96" s="15">
        <v>0</v>
      </c>
      <c r="H96" s="15">
        <f t="shared" si="3"/>
        <v>1.8063</v>
      </c>
      <c r="I96" s="15">
        <f t="shared" si="4"/>
        <v>2.7910499999999998</v>
      </c>
      <c r="J96" s="15">
        <f t="shared" si="5"/>
        <v>0</v>
      </c>
    </row>
    <row r="97" spans="1:10">
      <c r="A97" s="18">
        <v>8.8559999999999993E-3</v>
      </c>
      <c r="B97" s="18">
        <v>1.6077999999999999E-2</v>
      </c>
      <c r="C97" s="15">
        <v>0</v>
      </c>
      <c r="H97" s="15">
        <f t="shared" si="3"/>
        <v>1.3283999999999998</v>
      </c>
      <c r="I97" s="15">
        <f t="shared" si="4"/>
        <v>2.4116999999999997</v>
      </c>
      <c r="J97" s="15">
        <f t="shared" si="5"/>
        <v>0</v>
      </c>
    </row>
    <row r="98" spans="1:10">
      <c r="A98" s="18">
        <v>6.156E-3</v>
      </c>
      <c r="B98" s="18">
        <v>1.3502999999999999E-2</v>
      </c>
      <c r="C98" s="15">
        <v>0</v>
      </c>
      <c r="H98" s="15">
        <f t="shared" si="3"/>
        <v>0.9234</v>
      </c>
      <c r="I98" s="15">
        <f t="shared" si="4"/>
        <v>2.0254499999999998</v>
      </c>
      <c r="J98" s="15">
        <f t="shared" si="5"/>
        <v>0</v>
      </c>
    </row>
    <row r="99" spans="1:10">
      <c r="A99" s="18">
        <v>3.9430000000000003E-3</v>
      </c>
      <c r="B99" s="18">
        <v>1.0884E-2</v>
      </c>
      <c r="C99" s="15">
        <v>0</v>
      </c>
      <c r="H99" s="15">
        <f t="shared" si="3"/>
        <v>0.59145000000000003</v>
      </c>
      <c r="I99" s="15">
        <f t="shared" si="4"/>
        <v>1.6325999999999998</v>
      </c>
      <c r="J99" s="15">
        <f t="shared" si="5"/>
        <v>0</v>
      </c>
    </row>
    <row r="100" spans="1:10">
      <c r="A100" s="18">
        <v>2.2190000000000001E-3</v>
      </c>
      <c r="B100" s="18">
        <v>8.2229999999999994E-3</v>
      </c>
      <c r="C100" s="15">
        <v>0</v>
      </c>
      <c r="H100" s="15">
        <f t="shared" si="3"/>
        <v>0.33285000000000003</v>
      </c>
      <c r="I100" s="15">
        <f t="shared" si="4"/>
        <v>1.2334499999999999</v>
      </c>
      <c r="J100" s="15">
        <f t="shared" si="5"/>
        <v>0</v>
      </c>
    </row>
    <row r="101" spans="1:10">
      <c r="A101" s="18">
        <v>9.8700000000000003E-4</v>
      </c>
      <c r="B101" s="18">
        <v>5.5209999999999999E-3</v>
      </c>
      <c r="C101" s="15">
        <v>0</v>
      </c>
      <c r="H101" s="15">
        <f t="shared" si="3"/>
        <v>0.14805000000000001</v>
      </c>
      <c r="I101" s="15">
        <f t="shared" si="4"/>
        <v>0.82814999999999994</v>
      </c>
      <c r="J101" s="15">
        <f t="shared" si="5"/>
        <v>0</v>
      </c>
    </row>
    <row r="102" spans="1:10">
      <c r="A102" s="18">
        <v>2.4699999999999999E-4</v>
      </c>
      <c r="B102" s="18">
        <v>2.7789999999999998E-3</v>
      </c>
      <c r="C102" s="15">
        <v>0</v>
      </c>
      <c r="H102" s="15">
        <f t="shared" si="3"/>
        <v>3.705E-2</v>
      </c>
      <c r="I102" s="15">
        <f t="shared" si="4"/>
        <v>0.41684999999999994</v>
      </c>
      <c r="J102" s="15">
        <f t="shared" si="5"/>
        <v>0</v>
      </c>
    </row>
    <row r="103" spans="1:10">
      <c r="A103" s="18">
        <v>0</v>
      </c>
      <c r="B103" s="18">
        <v>0</v>
      </c>
      <c r="C103" s="15">
        <v>0</v>
      </c>
      <c r="H103" s="15">
        <f t="shared" si="3"/>
        <v>0</v>
      </c>
      <c r="I103" s="15">
        <f t="shared" si="4"/>
        <v>0</v>
      </c>
      <c r="J103" s="15">
        <f t="shared" si="5"/>
        <v>0</v>
      </c>
    </row>
    <row r="104" spans="1:10">
      <c r="A104" s="18">
        <v>2.4699999999999999E-4</v>
      </c>
      <c r="B104" s="18">
        <v>-2.7789999999999998E-3</v>
      </c>
      <c r="C104" s="15">
        <v>0</v>
      </c>
      <c r="H104" s="15">
        <f t="shared" si="3"/>
        <v>3.705E-2</v>
      </c>
      <c r="I104" s="15">
        <f t="shared" si="4"/>
        <v>-0.41684999999999994</v>
      </c>
      <c r="J104" s="15">
        <f t="shared" si="5"/>
        <v>0</v>
      </c>
    </row>
    <row r="105" spans="1:10">
      <c r="A105" s="18">
        <v>9.8700000000000003E-4</v>
      </c>
      <c r="B105" s="18">
        <v>-5.5209999999999999E-3</v>
      </c>
      <c r="C105" s="15">
        <v>0</v>
      </c>
      <c r="H105" s="15">
        <f t="shared" si="3"/>
        <v>0.14805000000000001</v>
      </c>
      <c r="I105" s="15">
        <f t="shared" si="4"/>
        <v>-0.82814999999999994</v>
      </c>
      <c r="J105" s="15">
        <f t="shared" si="5"/>
        <v>0</v>
      </c>
    </row>
    <row r="106" spans="1:10">
      <c r="A106" s="18">
        <v>2.2190000000000001E-3</v>
      </c>
      <c r="B106" s="18">
        <v>-8.2229999999999994E-3</v>
      </c>
      <c r="C106" s="15">
        <v>0</v>
      </c>
      <c r="H106" s="15">
        <f t="shared" si="3"/>
        <v>0.33285000000000003</v>
      </c>
      <c r="I106" s="15">
        <f t="shared" si="4"/>
        <v>-1.2334499999999999</v>
      </c>
      <c r="J106" s="15">
        <f t="shared" si="5"/>
        <v>0</v>
      </c>
    </row>
    <row r="107" spans="1:10">
      <c r="A107" s="18">
        <v>3.9430000000000003E-3</v>
      </c>
      <c r="B107" s="18">
        <v>-1.0884E-2</v>
      </c>
      <c r="C107" s="15">
        <v>0</v>
      </c>
      <c r="H107" s="15">
        <f t="shared" si="3"/>
        <v>0.59145000000000003</v>
      </c>
      <c r="I107" s="15">
        <f t="shared" si="4"/>
        <v>-1.6325999999999998</v>
      </c>
      <c r="J107" s="15">
        <f t="shared" si="5"/>
        <v>0</v>
      </c>
    </row>
    <row r="108" spans="1:10">
      <c r="A108" s="18">
        <v>6.156E-3</v>
      </c>
      <c r="B108" s="18">
        <v>-1.3502999999999999E-2</v>
      </c>
      <c r="C108" s="15">
        <v>0</v>
      </c>
      <c r="H108" s="15">
        <f t="shared" si="3"/>
        <v>0.9234</v>
      </c>
      <c r="I108" s="15">
        <f t="shared" si="4"/>
        <v>-2.0254499999999998</v>
      </c>
      <c r="J108" s="15">
        <f t="shared" si="5"/>
        <v>0</v>
      </c>
    </row>
    <row r="109" spans="1:10">
      <c r="A109" s="18">
        <v>8.8559999999999993E-3</v>
      </c>
      <c r="B109" s="18">
        <v>-1.6077999999999999E-2</v>
      </c>
      <c r="C109" s="15">
        <v>0</v>
      </c>
      <c r="H109" s="15">
        <f t="shared" si="3"/>
        <v>1.3283999999999998</v>
      </c>
      <c r="I109" s="15">
        <f t="shared" si="4"/>
        <v>-2.4116999999999997</v>
      </c>
      <c r="J109" s="15">
        <f t="shared" si="5"/>
        <v>0</v>
      </c>
    </row>
    <row r="110" spans="1:10">
      <c r="A110" s="18">
        <v>1.2042000000000001E-2</v>
      </c>
      <c r="B110" s="18">
        <v>-1.8606999999999999E-2</v>
      </c>
      <c r="C110" s="15">
        <v>0</v>
      </c>
      <c r="H110" s="15">
        <f t="shared" si="3"/>
        <v>1.8063</v>
      </c>
      <c r="I110" s="15">
        <f t="shared" si="4"/>
        <v>-2.7910499999999998</v>
      </c>
      <c r="J110" s="15">
        <f t="shared" si="5"/>
        <v>0</v>
      </c>
    </row>
    <row r="111" spans="1:10">
      <c r="A111" s="18">
        <v>1.5708E-2</v>
      </c>
      <c r="B111" s="18">
        <v>-2.1087999999999999E-2</v>
      </c>
      <c r="C111" s="15">
        <v>0</v>
      </c>
      <c r="H111" s="15">
        <f t="shared" si="3"/>
        <v>2.3561999999999999</v>
      </c>
      <c r="I111" s="15">
        <f t="shared" si="4"/>
        <v>-3.1631999999999998</v>
      </c>
      <c r="J111" s="15">
        <f t="shared" si="5"/>
        <v>0</v>
      </c>
    </row>
    <row r="112" spans="1:10">
      <c r="A112" s="18">
        <v>1.9852999999999999E-2</v>
      </c>
      <c r="B112" s="18">
        <v>-2.3517E-2</v>
      </c>
      <c r="C112" s="15">
        <v>0</v>
      </c>
      <c r="H112" s="15">
        <f t="shared" si="3"/>
        <v>2.9779499999999999</v>
      </c>
      <c r="I112" s="15">
        <f t="shared" si="4"/>
        <v>-3.5275499999999997</v>
      </c>
      <c r="J112" s="15">
        <f t="shared" si="5"/>
        <v>0</v>
      </c>
    </row>
    <row r="113" spans="1:10">
      <c r="A113" s="18">
        <v>2.4472000000000001E-2</v>
      </c>
      <c r="B113" s="18">
        <v>-2.5892999999999999E-2</v>
      </c>
      <c r="C113" s="15">
        <v>0</v>
      </c>
      <c r="H113" s="15">
        <f t="shared" si="3"/>
        <v>3.6708000000000003</v>
      </c>
      <c r="I113" s="15">
        <f t="shared" si="4"/>
        <v>-3.88395</v>
      </c>
      <c r="J113" s="15">
        <f t="shared" si="5"/>
        <v>0</v>
      </c>
    </row>
    <row r="114" spans="1:10">
      <c r="A114" s="18">
        <v>2.9559999999999999E-2</v>
      </c>
      <c r="B114" s="18">
        <v>-2.8212999999999998E-2</v>
      </c>
      <c r="C114" s="15">
        <v>0</v>
      </c>
      <c r="H114" s="15">
        <f t="shared" si="3"/>
        <v>4.4340000000000002</v>
      </c>
      <c r="I114" s="15">
        <f t="shared" si="4"/>
        <v>-4.2319499999999994</v>
      </c>
      <c r="J114" s="15">
        <f t="shared" si="5"/>
        <v>0</v>
      </c>
    </row>
    <row r="115" spans="1:10">
      <c r="A115" s="18">
        <v>3.5111999999999997E-2</v>
      </c>
      <c r="B115" s="18">
        <v>-3.0473E-2</v>
      </c>
      <c r="C115" s="15">
        <v>0</v>
      </c>
      <c r="H115" s="15">
        <f t="shared" si="3"/>
        <v>5.2667999999999999</v>
      </c>
      <c r="I115" s="15">
        <f t="shared" si="4"/>
        <v>-4.5709499999999998</v>
      </c>
      <c r="J115" s="15">
        <f t="shared" si="5"/>
        <v>0</v>
      </c>
    </row>
    <row r="116" spans="1:10">
      <c r="A116" s="18">
        <v>4.1123E-2</v>
      </c>
      <c r="B116" s="18">
        <v>-3.2670999999999999E-2</v>
      </c>
      <c r="C116" s="15">
        <v>0</v>
      </c>
      <c r="H116" s="15">
        <f t="shared" si="3"/>
        <v>6.16845</v>
      </c>
      <c r="I116" s="15">
        <f t="shared" si="4"/>
        <v>-4.9006499999999997</v>
      </c>
      <c r="J116" s="15">
        <f t="shared" si="5"/>
        <v>0</v>
      </c>
    </row>
    <row r="117" spans="1:10">
      <c r="A117" s="18">
        <v>4.7586000000000003E-2</v>
      </c>
      <c r="B117" s="18">
        <v>-3.4803000000000001E-2</v>
      </c>
      <c r="C117" s="15">
        <v>0</v>
      </c>
      <c r="H117" s="15">
        <f t="shared" si="3"/>
        <v>7.1379000000000001</v>
      </c>
      <c r="I117" s="15">
        <f t="shared" si="4"/>
        <v>-5.2204500000000005</v>
      </c>
      <c r="J117" s="15">
        <f t="shared" si="5"/>
        <v>0</v>
      </c>
    </row>
    <row r="118" spans="1:10">
      <c r="A118" s="18">
        <v>5.4496999999999997E-2</v>
      </c>
      <c r="B118" s="18">
        <v>-3.6866999999999997E-2</v>
      </c>
      <c r="C118" s="15">
        <v>0</v>
      </c>
      <c r="H118" s="15">
        <f t="shared" si="3"/>
        <v>8.17455</v>
      </c>
      <c r="I118" s="15">
        <f t="shared" si="4"/>
        <v>-5.5300499999999992</v>
      </c>
      <c r="J118" s="15">
        <f t="shared" si="5"/>
        <v>0</v>
      </c>
    </row>
    <row r="119" spans="1:10">
      <c r="A119" s="18">
        <v>6.1846999999999999E-2</v>
      </c>
      <c r="B119" s="18">
        <v>-3.8858999999999998E-2</v>
      </c>
      <c r="C119" s="15">
        <v>0</v>
      </c>
      <c r="H119" s="15">
        <f t="shared" si="3"/>
        <v>9.2770499999999991</v>
      </c>
      <c r="I119" s="15">
        <f t="shared" si="4"/>
        <v>-5.8288500000000001</v>
      </c>
      <c r="J119" s="15">
        <f t="shared" si="5"/>
        <v>0</v>
      </c>
    </row>
    <row r="120" spans="1:10">
      <c r="A120" s="18">
        <v>6.9628999999999996E-2</v>
      </c>
      <c r="B120" s="18">
        <v>-4.0776E-2</v>
      </c>
      <c r="C120" s="15">
        <v>0</v>
      </c>
      <c r="H120" s="15">
        <f t="shared" si="3"/>
        <v>10.44435</v>
      </c>
      <c r="I120" s="15">
        <f t="shared" si="4"/>
        <v>-6.1163999999999996</v>
      </c>
      <c r="J120" s="15">
        <f t="shared" si="5"/>
        <v>0</v>
      </c>
    </row>
    <row r="121" spans="1:10">
      <c r="A121" s="18">
        <v>7.7836000000000002E-2</v>
      </c>
      <c r="B121" s="18">
        <v>-4.2615E-2</v>
      </c>
      <c r="C121" s="15">
        <v>0</v>
      </c>
      <c r="H121" s="15">
        <f t="shared" si="3"/>
        <v>11.6754</v>
      </c>
      <c r="I121" s="15">
        <f t="shared" si="4"/>
        <v>-6.3922499999999998</v>
      </c>
      <c r="J121" s="15">
        <f t="shared" si="5"/>
        <v>0</v>
      </c>
    </row>
    <row r="122" spans="1:10">
      <c r="A122" s="18">
        <v>8.6459999999999995E-2</v>
      </c>
      <c r="B122" s="18">
        <v>-4.4373999999999997E-2</v>
      </c>
      <c r="C122" s="15">
        <v>0</v>
      </c>
      <c r="H122" s="15">
        <f t="shared" si="3"/>
        <v>12.968999999999999</v>
      </c>
      <c r="I122" s="15">
        <f t="shared" si="4"/>
        <v>-6.6560999999999995</v>
      </c>
      <c r="J122" s="15">
        <f t="shared" si="5"/>
        <v>0</v>
      </c>
    </row>
    <row r="123" spans="1:10">
      <c r="A123" s="18">
        <v>9.5491999999999994E-2</v>
      </c>
      <c r="B123" s="18">
        <v>-4.6049E-2</v>
      </c>
      <c r="C123" s="15">
        <v>0</v>
      </c>
      <c r="H123" s="15">
        <f t="shared" si="3"/>
        <v>14.323799999999999</v>
      </c>
      <c r="I123" s="15">
        <f t="shared" si="4"/>
        <v>-6.9073500000000001</v>
      </c>
      <c r="J123" s="15">
        <f t="shared" si="5"/>
        <v>0</v>
      </c>
    </row>
    <row r="124" spans="1:10">
      <c r="A124" s="18">
        <v>0.104922</v>
      </c>
      <c r="B124" s="18">
        <v>-4.7638E-2</v>
      </c>
      <c r="C124" s="15">
        <v>0</v>
      </c>
      <c r="H124" s="15">
        <f t="shared" si="3"/>
        <v>15.738300000000001</v>
      </c>
      <c r="I124" s="15">
        <f t="shared" si="4"/>
        <v>-7.1456999999999997</v>
      </c>
      <c r="J124" s="15">
        <f t="shared" si="5"/>
        <v>0</v>
      </c>
    </row>
    <row r="125" spans="1:10">
      <c r="A125" s="18">
        <v>0.114743</v>
      </c>
      <c r="B125" s="18">
        <v>-4.9138000000000001E-2</v>
      </c>
      <c r="C125" s="15">
        <v>0</v>
      </c>
      <c r="H125" s="15">
        <f t="shared" si="3"/>
        <v>17.211449999999999</v>
      </c>
      <c r="I125" s="15">
        <f t="shared" si="4"/>
        <v>-7.3707000000000003</v>
      </c>
      <c r="J125" s="15">
        <f t="shared" si="5"/>
        <v>0</v>
      </c>
    </row>
    <row r="126" spans="1:10">
      <c r="A126" s="18">
        <v>0.124944</v>
      </c>
      <c r="B126" s="18">
        <v>-5.0546000000000001E-2</v>
      </c>
      <c r="C126" s="15">
        <v>0</v>
      </c>
      <c r="H126" s="15">
        <f t="shared" si="3"/>
        <v>18.741599999999998</v>
      </c>
      <c r="I126" s="15">
        <f t="shared" si="4"/>
        <v>-7.5819000000000001</v>
      </c>
      <c r="J126" s="15">
        <f t="shared" si="5"/>
        <v>0</v>
      </c>
    </row>
    <row r="127" spans="1:10">
      <c r="A127" s="18">
        <v>0.135516</v>
      </c>
      <c r="B127" s="18">
        <v>-5.1861999999999998E-2</v>
      </c>
      <c r="C127" s="15">
        <v>0</v>
      </c>
      <c r="H127" s="15">
        <f t="shared" si="3"/>
        <v>20.327400000000001</v>
      </c>
      <c r="I127" s="15">
        <f t="shared" si="4"/>
        <v>-7.7793000000000001</v>
      </c>
      <c r="J127" s="15">
        <f t="shared" si="5"/>
        <v>0</v>
      </c>
    </row>
    <row r="128" spans="1:10">
      <c r="A128" s="18">
        <v>0.14644699999999999</v>
      </c>
      <c r="B128" s="18">
        <v>-5.3082999999999998E-2</v>
      </c>
      <c r="C128" s="15">
        <v>0</v>
      </c>
      <c r="H128" s="15">
        <f t="shared" si="3"/>
        <v>21.96705</v>
      </c>
      <c r="I128" s="15">
        <f t="shared" si="4"/>
        <v>-7.9624499999999996</v>
      </c>
      <c r="J128" s="15">
        <f t="shared" si="5"/>
        <v>0</v>
      </c>
    </row>
    <row r="129" spans="1:10">
      <c r="A129" s="18">
        <v>0.15772600000000001</v>
      </c>
      <c r="B129" s="18">
        <v>-5.4205999999999997E-2</v>
      </c>
      <c r="C129" s="15">
        <v>0</v>
      </c>
      <c r="H129" s="15">
        <f t="shared" si="3"/>
        <v>23.658899999999999</v>
      </c>
      <c r="I129" s="15">
        <f t="shared" si="4"/>
        <v>-8.1309000000000005</v>
      </c>
      <c r="J129" s="15">
        <f t="shared" si="5"/>
        <v>0</v>
      </c>
    </row>
    <row r="130" spans="1:10">
      <c r="A130" s="18">
        <v>0.16934399999999999</v>
      </c>
      <c r="B130" s="18">
        <v>-5.5232000000000003E-2</v>
      </c>
      <c r="C130" s="15">
        <v>0</v>
      </c>
      <c r="H130" s="15">
        <f t="shared" si="3"/>
        <v>25.401599999999998</v>
      </c>
      <c r="I130" s="15">
        <f t="shared" si="4"/>
        <v>-8.2848000000000006</v>
      </c>
      <c r="J130" s="15">
        <f t="shared" si="5"/>
        <v>0</v>
      </c>
    </row>
    <row r="131" spans="1:10">
      <c r="A131" s="18">
        <v>0.181288</v>
      </c>
      <c r="B131" s="18">
        <v>-5.6159000000000001E-2</v>
      </c>
      <c r="C131" s="15">
        <v>0</v>
      </c>
      <c r="H131" s="15">
        <f t="shared" si="3"/>
        <v>27.193200000000001</v>
      </c>
      <c r="I131" s="15">
        <f t="shared" si="4"/>
        <v>-8.4238499999999998</v>
      </c>
      <c r="J131" s="15">
        <f t="shared" si="5"/>
        <v>0</v>
      </c>
    </row>
    <row r="132" spans="1:10">
      <c r="A132" s="18">
        <v>0.193546</v>
      </c>
      <c r="B132" s="18">
        <v>-5.6986000000000002E-2</v>
      </c>
      <c r="C132" s="15">
        <v>0</v>
      </c>
      <c r="H132" s="15">
        <f t="shared" ref="H132:H195" si="6">F$4*A132*COS(RADIANS(F$3))-F$4*B132*SIN(RADIANS(F$3))</f>
        <v>29.0319</v>
      </c>
      <c r="I132" s="15">
        <f t="shared" ref="I132:I195" si="7">F$4*A132*SIN(RADIANS(F$3))+F$4*B132*COS(RADIANS(F$3))</f>
        <v>-8.5479000000000003</v>
      </c>
      <c r="J132" s="15">
        <f t="shared" ref="J132:J195" si="8">C132</f>
        <v>0</v>
      </c>
    </row>
    <row r="133" spans="1:10">
      <c r="A133" s="18">
        <v>0.20610700000000001</v>
      </c>
      <c r="B133" s="18">
        <v>-5.7711999999999999E-2</v>
      </c>
      <c r="C133" s="15">
        <v>0</v>
      </c>
      <c r="H133" s="15">
        <f t="shared" si="6"/>
        <v>30.916050000000002</v>
      </c>
      <c r="I133" s="15">
        <f t="shared" si="7"/>
        <v>-8.6568000000000005</v>
      </c>
      <c r="J133" s="15">
        <f t="shared" si="8"/>
        <v>0</v>
      </c>
    </row>
    <row r="134" spans="1:10">
      <c r="A134" s="18">
        <v>0.21895800000000001</v>
      </c>
      <c r="B134" s="18">
        <v>-5.8338000000000001E-2</v>
      </c>
      <c r="C134" s="15">
        <v>0</v>
      </c>
      <c r="H134" s="15">
        <f t="shared" si="6"/>
        <v>32.843700000000005</v>
      </c>
      <c r="I134" s="15">
        <f t="shared" si="7"/>
        <v>-8.7507000000000001</v>
      </c>
      <c r="J134" s="15">
        <f t="shared" si="8"/>
        <v>0</v>
      </c>
    </row>
    <row r="135" spans="1:10">
      <c r="A135" s="18">
        <v>0.23208699999999999</v>
      </c>
      <c r="B135" s="18">
        <v>-5.8862999999999999E-2</v>
      </c>
      <c r="C135" s="15">
        <v>0</v>
      </c>
      <c r="H135" s="15">
        <f t="shared" si="6"/>
        <v>34.813049999999997</v>
      </c>
      <c r="I135" s="15">
        <f t="shared" si="7"/>
        <v>-8.8294499999999996</v>
      </c>
      <c r="J135" s="15">
        <f t="shared" si="8"/>
        <v>0</v>
      </c>
    </row>
    <row r="136" spans="1:10">
      <c r="A136" s="18">
        <v>0.245479</v>
      </c>
      <c r="B136" s="18">
        <v>-5.9288E-2</v>
      </c>
      <c r="C136" s="15">
        <v>0</v>
      </c>
      <c r="H136" s="15">
        <f t="shared" si="6"/>
        <v>36.821849999999998</v>
      </c>
      <c r="I136" s="15">
        <f t="shared" si="7"/>
        <v>-8.8932000000000002</v>
      </c>
      <c r="J136" s="15">
        <f t="shared" si="8"/>
        <v>0</v>
      </c>
    </row>
    <row r="137" spans="1:10">
      <c r="A137" s="18">
        <v>0.25912299999999999</v>
      </c>
      <c r="B137" s="18">
        <v>-5.9614E-2</v>
      </c>
      <c r="C137" s="15">
        <v>0</v>
      </c>
      <c r="H137" s="15">
        <f t="shared" si="6"/>
        <v>38.868449999999996</v>
      </c>
      <c r="I137" s="15">
        <f t="shared" si="7"/>
        <v>-8.9420999999999999</v>
      </c>
      <c r="J137" s="15">
        <f t="shared" si="8"/>
        <v>0</v>
      </c>
    </row>
    <row r="138" spans="1:10">
      <c r="A138" s="18">
        <v>0.273005</v>
      </c>
      <c r="B138" s="18">
        <v>-5.9840999999999998E-2</v>
      </c>
      <c r="C138" s="15">
        <v>0</v>
      </c>
      <c r="H138" s="15">
        <f t="shared" si="6"/>
        <v>40.950749999999999</v>
      </c>
      <c r="I138" s="15">
        <f t="shared" si="7"/>
        <v>-8.9761500000000005</v>
      </c>
      <c r="J138" s="15">
        <f t="shared" si="8"/>
        <v>0</v>
      </c>
    </row>
    <row r="139" spans="1:10">
      <c r="A139" s="18">
        <v>0.28710999999999998</v>
      </c>
      <c r="B139" s="18">
        <v>-5.9970999999999997E-2</v>
      </c>
      <c r="C139" s="15">
        <v>0</v>
      </c>
      <c r="H139" s="15">
        <f t="shared" si="6"/>
        <v>43.066499999999998</v>
      </c>
      <c r="I139" s="15">
        <f t="shared" si="7"/>
        <v>-8.9956499999999995</v>
      </c>
      <c r="J139" s="15">
        <f t="shared" si="8"/>
        <v>0</v>
      </c>
    </row>
    <row r="140" spans="1:10">
      <c r="A140" s="18">
        <v>0.30142600000000003</v>
      </c>
      <c r="B140" s="18">
        <v>-6.0005999999999997E-2</v>
      </c>
      <c r="C140" s="15">
        <v>0</v>
      </c>
      <c r="H140" s="15">
        <f t="shared" si="6"/>
        <v>45.213900000000002</v>
      </c>
      <c r="I140" s="15">
        <f t="shared" si="7"/>
        <v>-9.0008999999999997</v>
      </c>
      <c r="J140" s="15">
        <f t="shared" si="8"/>
        <v>0</v>
      </c>
    </row>
    <row r="141" spans="1:10">
      <c r="A141" s="18">
        <v>0.315938</v>
      </c>
      <c r="B141" s="18">
        <v>-5.9947E-2</v>
      </c>
      <c r="C141" s="15">
        <v>0</v>
      </c>
      <c r="H141" s="15">
        <f t="shared" si="6"/>
        <v>47.390700000000002</v>
      </c>
      <c r="I141" s="15">
        <f t="shared" si="7"/>
        <v>-8.9920500000000008</v>
      </c>
      <c r="J141" s="15">
        <f t="shared" si="8"/>
        <v>0</v>
      </c>
    </row>
    <row r="142" spans="1:10">
      <c r="A142" s="18">
        <v>0.33063100000000001</v>
      </c>
      <c r="B142" s="18">
        <v>-5.9797000000000003E-2</v>
      </c>
      <c r="C142" s="15">
        <v>0</v>
      </c>
      <c r="H142" s="15">
        <f t="shared" si="6"/>
        <v>49.594650000000001</v>
      </c>
      <c r="I142" s="15">
        <f t="shared" si="7"/>
        <v>-8.9695499999999999</v>
      </c>
      <c r="J142" s="15">
        <f t="shared" si="8"/>
        <v>0</v>
      </c>
    </row>
    <row r="143" spans="1:10">
      <c r="A143" s="18">
        <v>0.34549200000000002</v>
      </c>
      <c r="B143" s="18">
        <v>-5.9556999999999999E-2</v>
      </c>
      <c r="C143" s="15">
        <v>0</v>
      </c>
      <c r="H143" s="15">
        <f t="shared" si="6"/>
        <v>51.823800000000006</v>
      </c>
      <c r="I143" s="15">
        <f t="shared" si="7"/>
        <v>-8.9335500000000003</v>
      </c>
      <c r="J143" s="15">
        <f t="shared" si="8"/>
        <v>0</v>
      </c>
    </row>
    <row r="144" spans="1:10">
      <c r="A144" s="18">
        <v>0.36050399999999999</v>
      </c>
      <c r="B144" s="18">
        <v>-5.9229999999999998E-2</v>
      </c>
      <c r="C144" s="15">
        <v>0</v>
      </c>
      <c r="H144" s="15">
        <f t="shared" si="6"/>
        <v>54.075600000000001</v>
      </c>
      <c r="I144" s="15">
        <f t="shared" si="7"/>
        <v>-8.8844999999999992</v>
      </c>
      <c r="J144" s="15">
        <f t="shared" si="8"/>
        <v>0</v>
      </c>
    </row>
    <row r="145" spans="1:10">
      <c r="A145" s="18">
        <v>0.37565500000000002</v>
      </c>
      <c r="B145" s="18">
        <v>-5.8819000000000003E-2</v>
      </c>
      <c r="C145" s="15">
        <v>0</v>
      </c>
      <c r="H145" s="15">
        <f t="shared" si="6"/>
        <v>56.34825</v>
      </c>
      <c r="I145" s="15">
        <f t="shared" si="7"/>
        <v>-8.8228500000000007</v>
      </c>
      <c r="J145" s="15">
        <f t="shared" si="8"/>
        <v>0</v>
      </c>
    </row>
    <row r="146" spans="1:10">
      <c r="A146" s="18">
        <v>0.390928</v>
      </c>
      <c r="B146" s="18">
        <v>-5.8326000000000003E-2</v>
      </c>
      <c r="C146" s="15">
        <v>0</v>
      </c>
      <c r="H146" s="15">
        <f t="shared" si="6"/>
        <v>58.639200000000002</v>
      </c>
      <c r="I146" s="15">
        <f t="shared" si="7"/>
        <v>-8.7489000000000008</v>
      </c>
      <c r="J146" s="15">
        <f t="shared" si="8"/>
        <v>0</v>
      </c>
    </row>
    <row r="147" spans="1:10">
      <c r="A147" s="18">
        <v>0.40630899999999998</v>
      </c>
      <c r="B147" s="18">
        <v>-5.7755000000000001E-2</v>
      </c>
      <c r="C147" s="15">
        <v>0</v>
      </c>
      <c r="H147" s="15">
        <f t="shared" si="6"/>
        <v>60.946349999999995</v>
      </c>
      <c r="I147" s="15">
        <f t="shared" si="7"/>
        <v>-8.6632499999999997</v>
      </c>
      <c r="J147" s="15">
        <f t="shared" si="8"/>
        <v>0</v>
      </c>
    </row>
    <row r="148" spans="1:10">
      <c r="A148" s="18">
        <v>0.42178300000000002</v>
      </c>
      <c r="B148" s="18">
        <v>-5.7107999999999999E-2</v>
      </c>
      <c r="C148" s="15">
        <v>0</v>
      </c>
      <c r="H148" s="15">
        <f t="shared" si="6"/>
        <v>63.267450000000004</v>
      </c>
      <c r="I148" s="15">
        <f t="shared" si="7"/>
        <v>-8.5662000000000003</v>
      </c>
      <c r="J148" s="15">
        <f t="shared" si="8"/>
        <v>0</v>
      </c>
    </row>
    <row r="149" spans="1:10">
      <c r="A149" s="18">
        <v>0.43733300000000003</v>
      </c>
      <c r="B149" s="18">
        <v>-5.6390000000000003E-2</v>
      </c>
      <c r="C149" s="15">
        <v>0</v>
      </c>
      <c r="H149" s="15">
        <f t="shared" si="6"/>
        <v>65.599950000000007</v>
      </c>
      <c r="I149" s="15">
        <f t="shared" si="7"/>
        <v>-8.4585000000000008</v>
      </c>
      <c r="J149" s="15">
        <f t="shared" si="8"/>
        <v>0</v>
      </c>
    </row>
    <row r="150" spans="1:10">
      <c r="A150" s="18">
        <v>0.45294600000000002</v>
      </c>
      <c r="B150" s="18">
        <v>-5.5601999999999999E-2</v>
      </c>
      <c r="C150" s="15">
        <v>0</v>
      </c>
      <c r="H150" s="15">
        <f t="shared" si="6"/>
        <v>67.941900000000004</v>
      </c>
      <c r="I150" s="15">
        <f t="shared" si="7"/>
        <v>-8.3402999999999992</v>
      </c>
      <c r="J150" s="15">
        <f t="shared" si="8"/>
        <v>0</v>
      </c>
    </row>
    <row r="151" spans="1:10">
      <c r="A151" s="18">
        <v>0.46860499999999999</v>
      </c>
      <c r="B151" s="18">
        <v>-5.4748999999999999E-2</v>
      </c>
      <c r="C151" s="15">
        <v>0</v>
      </c>
      <c r="H151" s="15">
        <f t="shared" si="6"/>
        <v>70.290750000000003</v>
      </c>
      <c r="I151" s="15">
        <f t="shared" si="7"/>
        <v>-8.2123500000000007</v>
      </c>
      <c r="J151" s="15">
        <f t="shared" si="8"/>
        <v>0</v>
      </c>
    </row>
    <row r="152" spans="1:10">
      <c r="A152" s="18">
        <v>0.48429499999999998</v>
      </c>
      <c r="B152" s="18">
        <v>-5.3835000000000001E-2</v>
      </c>
      <c r="C152" s="15">
        <v>0</v>
      </c>
      <c r="H152" s="15">
        <f t="shared" si="6"/>
        <v>72.64425</v>
      </c>
      <c r="I152" s="15">
        <f t="shared" si="7"/>
        <v>-8.0752500000000005</v>
      </c>
      <c r="J152" s="15">
        <f t="shared" si="8"/>
        <v>0</v>
      </c>
    </row>
    <row r="153" spans="1:10">
      <c r="A153" s="18">
        <v>0.5</v>
      </c>
      <c r="B153" s="18">
        <v>-5.2861999999999999E-2</v>
      </c>
      <c r="C153" s="15">
        <v>0</v>
      </c>
      <c r="H153" s="15">
        <f t="shared" si="6"/>
        <v>75</v>
      </c>
      <c r="I153" s="15">
        <f t="shared" si="7"/>
        <v>-7.9292999999999996</v>
      </c>
      <c r="J153" s="15">
        <f t="shared" si="8"/>
        <v>0</v>
      </c>
    </row>
    <row r="154" spans="1:10">
      <c r="A154" s="18">
        <v>0.51570499999999997</v>
      </c>
      <c r="B154" s="18">
        <v>-5.1832999999999997E-2</v>
      </c>
      <c r="C154" s="15">
        <v>0</v>
      </c>
      <c r="H154" s="15">
        <f t="shared" si="6"/>
        <v>77.35575</v>
      </c>
      <c r="I154" s="15">
        <f t="shared" si="7"/>
        <v>-7.7749499999999996</v>
      </c>
      <c r="J154" s="15">
        <f t="shared" si="8"/>
        <v>0</v>
      </c>
    </row>
    <row r="155" spans="1:10">
      <c r="A155" s="18">
        <v>0.53139499999999995</v>
      </c>
      <c r="B155" s="18">
        <v>-5.0754000000000001E-2</v>
      </c>
      <c r="C155" s="15">
        <v>0</v>
      </c>
      <c r="H155" s="15">
        <f t="shared" si="6"/>
        <v>79.709249999999997</v>
      </c>
      <c r="I155" s="15">
        <f t="shared" si="7"/>
        <v>-7.6131000000000002</v>
      </c>
      <c r="J155" s="15">
        <f t="shared" si="8"/>
        <v>0</v>
      </c>
    </row>
    <row r="156" spans="1:10">
      <c r="A156" s="18">
        <v>0.54705400000000004</v>
      </c>
      <c r="B156" s="18">
        <v>-4.9626000000000003E-2</v>
      </c>
      <c r="C156" s="15">
        <v>0</v>
      </c>
      <c r="H156" s="15">
        <f t="shared" si="6"/>
        <v>82.05810000000001</v>
      </c>
      <c r="I156" s="15">
        <f t="shared" si="7"/>
        <v>-7.4439000000000002</v>
      </c>
      <c r="J156" s="15">
        <f t="shared" si="8"/>
        <v>0</v>
      </c>
    </row>
    <row r="157" spans="1:10">
      <c r="A157" s="18">
        <v>0.56266700000000003</v>
      </c>
      <c r="B157" s="18">
        <v>-4.8454999999999998E-2</v>
      </c>
      <c r="C157" s="15">
        <v>0</v>
      </c>
      <c r="H157" s="15">
        <f t="shared" si="6"/>
        <v>84.400050000000007</v>
      </c>
      <c r="I157" s="15">
        <f t="shared" si="7"/>
        <v>-7.2682500000000001</v>
      </c>
      <c r="J157" s="15">
        <f t="shared" si="8"/>
        <v>0</v>
      </c>
    </row>
    <row r="158" spans="1:10">
      <c r="A158" s="18">
        <v>0.57821699999999998</v>
      </c>
      <c r="B158" s="18">
        <v>-4.7241999999999999E-2</v>
      </c>
      <c r="C158" s="15">
        <v>0</v>
      </c>
      <c r="H158" s="15">
        <f t="shared" si="6"/>
        <v>86.732550000000003</v>
      </c>
      <c r="I158" s="15">
        <f t="shared" si="7"/>
        <v>-7.0862999999999996</v>
      </c>
      <c r="J158" s="15">
        <f t="shared" si="8"/>
        <v>0</v>
      </c>
    </row>
    <row r="159" spans="1:10">
      <c r="A159" s="18">
        <v>0.59369099999999997</v>
      </c>
      <c r="B159" s="18">
        <v>-4.5991999999999998E-2</v>
      </c>
      <c r="C159" s="15">
        <v>0</v>
      </c>
      <c r="H159" s="15">
        <f t="shared" si="6"/>
        <v>89.05364999999999</v>
      </c>
      <c r="I159" s="15">
        <f t="shared" si="7"/>
        <v>-6.8987999999999996</v>
      </c>
      <c r="J159" s="15">
        <f t="shared" si="8"/>
        <v>0</v>
      </c>
    </row>
    <row r="160" spans="1:10">
      <c r="A160" s="18">
        <v>0.60907199999999995</v>
      </c>
      <c r="B160" s="18">
        <v>-4.4707999999999998E-2</v>
      </c>
      <c r="C160" s="15">
        <v>0</v>
      </c>
      <c r="H160" s="15">
        <f t="shared" si="6"/>
        <v>91.360799999999998</v>
      </c>
      <c r="I160" s="15">
        <f t="shared" si="7"/>
        <v>-6.7061999999999999</v>
      </c>
      <c r="J160" s="15">
        <f t="shared" si="8"/>
        <v>0</v>
      </c>
    </row>
    <row r="161" spans="1:10">
      <c r="A161" s="18">
        <v>0.62434500000000004</v>
      </c>
      <c r="B161" s="18">
        <v>-4.3394000000000002E-2</v>
      </c>
      <c r="C161" s="15">
        <v>0</v>
      </c>
      <c r="H161" s="15">
        <f t="shared" si="6"/>
        <v>93.651750000000007</v>
      </c>
      <c r="I161" s="15">
        <f t="shared" si="7"/>
        <v>-6.5091000000000001</v>
      </c>
      <c r="J161" s="15">
        <f t="shared" si="8"/>
        <v>0</v>
      </c>
    </row>
    <row r="162" spans="1:10">
      <c r="A162" s="18">
        <v>0.63949599999999995</v>
      </c>
      <c r="B162" s="18">
        <v>-4.2051999999999999E-2</v>
      </c>
      <c r="C162" s="15">
        <v>0</v>
      </c>
      <c r="H162" s="15">
        <f t="shared" si="6"/>
        <v>95.924399999999991</v>
      </c>
      <c r="I162" s="15">
        <f t="shared" si="7"/>
        <v>-6.3078000000000003</v>
      </c>
      <c r="J162" s="15">
        <f t="shared" si="8"/>
        <v>0</v>
      </c>
    </row>
    <row r="163" spans="1:10">
      <c r="A163" s="18">
        <v>0.65450799999999998</v>
      </c>
      <c r="B163" s="18">
        <v>-4.0686E-2</v>
      </c>
      <c r="C163" s="15">
        <v>0</v>
      </c>
      <c r="H163" s="15">
        <f t="shared" si="6"/>
        <v>98.176199999999994</v>
      </c>
      <c r="I163" s="15">
        <f t="shared" si="7"/>
        <v>-6.1029</v>
      </c>
      <c r="J163" s="15">
        <f t="shared" si="8"/>
        <v>0</v>
      </c>
    </row>
    <row r="164" spans="1:10">
      <c r="A164" s="18">
        <v>0.66936899999999999</v>
      </c>
      <c r="B164" s="18">
        <v>-3.9300000000000002E-2</v>
      </c>
      <c r="C164" s="15">
        <v>0</v>
      </c>
      <c r="H164" s="15">
        <f t="shared" si="6"/>
        <v>100.40535</v>
      </c>
      <c r="I164" s="15">
        <f t="shared" si="7"/>
        <v>-5.8950000000000005</v>
      </c>
      <c r="J164" s="15">
        <f t="shared" si="8"/>
        <v>0</v>
      </c>
    </row>
    <row r="165" spans="1:10">
      <c r="A165" s="18">
        <v>0.68406199999999995</v>
      </c>
      <c r="B165" s="18">
        <v>-3.7895999999999999E-2</v>
      </c>
      <c r="C165" s="15">
        <v>0</v>
      </c>
      <c r="H165" s="15">
        <f t="shared" si="6"/>
        <v>102.60929999999999</v>
      </c>
      <c r="I165" s="15">
        <f t="shared" si="7"/>
        <v>-5.6844000000000001</v>
      </c>
      <c r="J165" s="15">
        <f t="shared" si="8"/>
        <v>0</v>
      </c>
    </row>
    <row r="166" spans="1:10">
      <c r="A166" s="18">
        <v>0.69857400000000003</v>
      </c>
      <c r="B166" s="18">
        <v>-3.6477999999999997E-2</v>
      </c>
      <c r="C166" s="15">
        <v>0</v>
      </c>
      <c r="H166" s="15">
        <f t="shared" si="6"/>
        <v>104.7861</v>
      </c>
      <c r="I166" s="15">
        <f t="shared" si="7"/>
        <v>-5.4716999999999993</v>
      </c>
      <c r="J166" s="15">
        <f t="shared" si="8"/>
        <v>0</v>
      </c>
    </row>
    <row r="167" spans="1:10">
      <c r="A167" s="18">
        <v>0.71289000000000002</v>
      </c>
      <c r="B167" s="18">
        <v>-3.5048000000000003E-2</v>
      </c>
      <c r="C167" s="15">
        <v>0</v>
      </c>
      <c r="H167" s="15">
        <f t="shared" si="6"/>
        <v>106.93350000000001</v>
      </c>
      <c r="I167" s="15">
        <f t="shared" si="7"/>
        <v>-5.2572000000000001</v>
      </c>
      <c r="J167" s="15">
        <f t="shared" si="8"/>
        <v>0</v>
      </c>
    </row>
    <row r="168" spans="1:10">
      <c r="A168" s="18">
        <v>0.72699499999999995</v>
      </c>
      <c r="B168" s="18">
        <v>-3.3610000000000001E-2</v>
      </c>
      <c r="C168" s="15">
        <v>0</v>
      </c>
      <c r="H168" s="15">
        <f t="shared" si="6"/>
        <v>109.04924999999999</v>
      </c>
      <c r="I168" s="15">
        <f t="shared" si="7"/>
        <v>-5.0415000000000001</v>
      </c>
      <c r="J168" s="15">
        <f t="shared" si="8"/>
        <v>0</v>
      </c>
    </row>
    <row r="169" spans="1:10">
      <c r="A169" s="18">
        <v>0.74087700000000001</v>
      </c>
      <c r="B169" s="18">
        <v>-3.2168000000000002E-2</v>
      </c>
      <c r="C169" s="15">
        <v>0</v>
      </c>
      <c r="H169" s="15">
        <f t="shared" si="6"/>
        <v>111.13155</v>
      </c>
      <c r="I169" s="15">
        <f t="shared" si="7"/>
        <v>-4.8252000000000006</v>
      </c>
      <c r="J169" s="15">
        <f t="shared" si="8"/>
        <v>0</v>
      </c>
    </row>
    <row r="170" spans="1:10">
      <c r="A170" s="18">
        <v>0.754521</v>
      </c>
      <c r="B170" s="18">
        <v>-3.0723E-2</v>
      </c>
      <c r="C170" s="15">
        <v>0</v>
      </c>
      <c r="H170" s="15">
        <f t="shared" si="6"/>
        <v>113.17815</v>
      </c>
      <c r="I170" s="15">
        <f t="shared" si="7"/>
        <v>-4.6084500000000004</v>
      </c>
      <c r="J170" s="15">
        <f t="shared" si="8"/>
        <v>0</v>
      </c>
    </row>
    <row r="171" spans="1:10">
      <c r="A171" s="18">
        <v>0.76791299999999996</v>
      </c>
      <c r="B171" s="18">
        <v>-2.9278999999999999E-2</v>
      </c>
      <c r="C171" s="15">
        <v>0</v>
      </c>
      <c r="H171" s="15">
        <f t="shared" si="6"/>
        <v>115.18695</v>
      </c>
      <c r="I171" s="15">
        <f t="shared" si="7"/>
        <v>-4.3918499999999998</v>
      </c>
      <c r="J171" s="15">
        <f t="shared" si="8"/>
        <v>0</v>
      </c>
    </row>
    <row r="172" spans="1:10">
      <c r="A172" s="18">
        <v>0.78104200000000001</v>
      </c>
      <c r="B172" s="18">
        <v>-2.7838000000000002E-2</v>
      </c>
      <c r="C172" s="15">
        <v>0</v>
      </c>
      <c r="H172" s="15">
        <f t="shared" si="6"/>
        <v>117.1563</v>
      </c>
      <c r="I172" s="15">
        <f t="shared" si="7"/>
        <v>-4.1757</v>
      </c>
      <c r="J172" s="15">
        <f t="shared" si="8"/>
        <v>0</v>
      </c>
    </row>
    <row r="173" spans="1:10">
      <c r="A173" s="18">
        <v>0.79389299999999996</v>
      </c>
      <c r="B173" s="18">
        <v>-2.6405000000000001E-2</v>
      </c>
      <c r="C173" s="15">
        <v>0</v>
      </c>
      <c r="H173" s="15">
        <f t="shared" si="6"/>
        <v>119.08394999999999</v>
      </c>
      <c r="I173" s="15">
        <f t="shared" si="7"/>
        <v>-3.96075</v>
      </c>
      <c r="J173" s="15">
        <f t="shared" si="8"/>
        <v>0</v>
      </c>
    </row>
    <row r="174" spans="1:10">
      <c r="A174" s="18">
        <v>0.806454</v>
      </c>
      <c r="B174" s="18">
        <v>-2.4981E-2</v>
      </c>
      <c r="C174" s="15">
        <v>0</v>
      </c>
      <c r="H174" s="15">
        <f t="shared" si="6"/>
        <v>120.96810000000001</v>
      </c>
      <c r="I174" s="15">
        <f t="shared" si="7"/>
        <v>-3.74715</v>
      </c>
      <c r="J174" s="15">
        <f t="shared" si="8"/>
        <v>0</v>
      </c>
    </row>
    <row r="175" spans="1:10">
      <c r="A175" s="18">
        <v>0.818712</v>
      </c>
      <c r="B175" s="18">
        <v>-2.3569E-2</v>
      </c>
      <c r="C175" s="15">
        <v>0</v>
      </c>
      <c r="H175" s="15">
        <f t="shared" si="6"/>
        <v>122.8068</v>
      </c>
      <c r="I175" s="15">
        <f t="shared" si="7"/>
        <v>-3.5353499999999998</v>
      </c>
      <c r="J175" s="15">
        <f t="shared" si="8"/>
        <v>0</v>
      </c>
    </row>
    <row r="176" spans="1:10">
      <c r="A176" s="18">
        <v>0.83065599999999995</v>
      </c>
      <c r="B176" s="18">
        <v>-2.2172999999999998E-2</v>
      </c>
      <c r="C176" s="15">
        <v>0</v>
      </c>
      <c r="H176" s="15">
        <f t="shared" si="6"/>
        <v>124.5984</v>
      </c>
      <c r="I176" s="15">
        <f t="shared" si="7"/>
        <v>-3.3259499999999997</v>
      </c>
      <c r="J176" s="15">
        <f t="shared" si="8"/>
        <v>0</v>
      </c>
    </row>
    <row r="177" spans="1:10">
      <c r="A177" s="18">
        <v>0.84227399999999997</v>
      </c>
      <c r="B177" s="18">
        <v>-2.0795000000000001E-2</v>
      </c>
      <c r="C177" s="15">
        <v>0</v>
      </c>
      <c r="H177" s="15">
        <f t="shared" si="6"/>
        <v>126.3411</v>
      </c>
      <c r="I177" s="15">
        <f t="shared" si="7"/>
        <v>-3.1192500000000001</v>
      </c>
      <c r="J177" s="15">
        <f t="shared" si="8"/>
        <v>0</v>
      </c>
    </row>
    <row r="178" spans="1:10">
      <c r="A178" s="18">
        <v>0.85355300000000001</v>
      </c>
      <c r="B178" s="18">
        <v>-1.9438E-2</v>
      </c>
      <c r="C178" s="15">
        <v>0</v>
      </c>
      <c r="H178" s="15">
        <f t="shared" si="6"/>
        <v>128.03295</v>
      </c>
      <c r="I178" s="15">
        <f t="shared" si="7"/>
        <v>-2.9157000000000002</v>
      </c>
      <c r="J178" s="15">
        <f t="shared" si="8"/>
        <v>0</v>
      </c>
    </row>
    <row r="179" spans="1:10">
      <c r="A179" s="18">
        <v>0.86448400000000003</v>
      </c>
      <c r="B179" s="18">
        <v>-1.8106000000000001E-2</v>
      </c>
      <c r="C179" s="15">
        <v>0</v>
      </c>
      <c r="H179" s="15">
        <f t="shared" si="6"/>
        <v>129.67260000000002</v>
      </c>
      <c r="I179" s="15">
        <f t="shared" si="7"/>
        <v>-2.7159</v>
      </c>
      <c r="J179" s="15">
        <f t="shared" si="8"/>
        <v>0</v>
      </c>
    </row>
    <row r="180" spans="1:10">
      <c r="A180" s="18">
        <v>0.87505599999999994</v>
      </c>
      <c r="B180" s="18">
        <v>-1.6799999999999999E-2</v>
      </c>
      <c r="C180" s="15">
        <v>0</v>
      </c>
      <c r="H180" s="15">
        <f t="shared" si="6"/>
        <v>131.25839999999999</v>
      </c>
      <c r="I180" s="15">
        <f t="shared" si="7"/>
        <v>-2.52</v>
      </c>
      <c r="J180" s="15">
        <f t="shared" si="8"/>
        <v>0</v>
      </c>
    </row>
    <row r="181" spans="1:10">
      <c r="A181" s="18">
        <v>0.88525699999999996</v>
      </c>
      <c r="B181" s="18">
        <v>-1.5523E-2</v>
      </c>
      <c r="C181" s="15">
        <v>0</v>
      </c>
      <c r="H181" s="15">
        <f t="shared" si="6"/>
        <v>132.78854999999999</v>
      </c>
      <c r="I181" s="15">
        <f t="shared" si="7"/>
        <v>-2.3284500000000001</v>
      </c>
      <c r="J181" s="15">
        <f t="shared" si="8"/>
        <v>0</v>
      </c>
    </row>
    <row r="182" spans="1:10">
      <c r="A182" s="18">
        <v>0.89507800000000004</v>
      </c>
      <c r="B182" s="18">
        <v>-1.4279999999999999E-2</v>
      </c>
      <c r="C182" s="15">
        <v>0</v>
      </c>
      <c r="H182" s="15">
        <f t="shared" si="6"/>
        <v>134.26170000000002</v>
      </c>
      <c r="I182" s="15">
        <f t="shared" si="7"/>
        <v>-2.1419999999999999</v>
      </c>
      <c r="J182" s="15">
        <f t="shared" si="8"/>
        <v>0</v>
      </c>
    </row>
    <row r="183" spans="1:10">
      <c r="A183" s="18">
        <v>0.90450799999999998</v>
      </c>
      <c r="B183" s="18">
        <v>-1.3070999999999999E-2</v>
      </c>
      <c r="C183" s="15">
        <v>0</v>
      </c>
      <c r="H183" s="15">
        <f t="shared" si="6"/>
        <v>135.67619999999999</v>
      </c>
      <c r="I183" s="15">
        <f t="shared" si="7"/>
        <v>-1.9606499999999998</v>
      </c>
      <c r="J183" s="15">
        <f t="shared" si="8"/>
        <v>0</v>
      </c>
    </row>
    <row r="184" spans="1:10">
      <c r="A184" s="18">
        <v>0.91354000000000002</v>
      </c>
      <c r="B184" s="18">
        <v>-1.1900000000000001E-2</v>
      </c>
      <c r="C184" s="15">
        <v>0</v>
      </c>
      <c r="H184" s="15">
        <f t="shared" si="6"/>
        <v>137.03100000000001</v>
      </c>
      <c r="I184" s="15">
        <f t="shared" si="7"/>
        <v>-1.7850000000000001</v>
      </c>
      <c r="J184" s="15">
        <f t="shared" si="8"/>
        <v>0</v>
      </c>
    </row>
    <row r="185" spans="1:10">
      <c r="A185" s="18">
        <v>0.92216399999999998</v>
      </c>
      <c r="B185" s="18">
        <v>-1.077E-2</v>
      </c>
      <c r="C185" s="15">
        <v>0</v>
      </c>
      <c r="H185" s="15">
        <f t="shared" si="6"/>
        <v>138.3246</v>
      </c>
      <c r="I185" s="15">
        <f t="shared" si="7"/>
        <v>-1.6154999999999999</v>
      </c>
      <c r="J185" s="15">
        <f t="shared" si="8"/>
        <v>0</v>
      </c>
    </row>
    <row r="186" spans="1:10">
      <c r="A186" s="18">
        <v>0.93037099999999995</v>
      </c>
      <c r="B186" s="18">
        <v>-9.6839999999999999E-3</v>
      </c>
      <c r="C186" s="15">
        <v>0</v>
      </c>
      <c r="H186" s="15">
        <f t="shared" si="6"/>
        <v>139.55564999999999</v>
      </c>
      <c r="I186" s="15">
        <f t="shared" si="7"/>
        <v>-1.4525999999999999</v>
      </c>
      <c r="J186" s="15">
        <f t="shared" si="8"/>
        <v>0</v>
      </c>
    </row>
    <row r="187" spans="1:10">
      <c r="A187" s="18">
        <v>0.93815300000000001</v>
      </c>
      <c r="B187" s="18">
        <v>-8.6429999999999996E-3</v>
      </c>
      <c r="C187" s="15">
        <v>0</v>
      </c>
      <c r="H187" s="15">
        <f t="shared" si="6"/>
        <v>140.72295</v>
      </c>
      <c r="I187" s="15">
        <f t="shared" si="7"/>
        <v>-1.2964499999999999</v>
      </c>
      <c r="J187" s="15">
        <f t="shared" si="8"/>
        <v>0</v>
      </c>
    </row>
    <row r="188" spans="1:10">
      <c r="A188" s="18">
        <v>0.94550299999999998</v>
      </c>
      <c r="B188" s="18">
        <v>-7.6509999999999998E-3</v>
      </c>
      <c r="C188" s="15">
        <v>0</v>
      </c>
      <c r="H188" s="15">
        <f t="shared" si="6"/>
        <v>141.82544999999999</v>
      </c>
      <c r="I188" s="15">
        <f t="shared" si="7"/>
        <v>-1.1476500000000001</v>
      </c>
      <c r="J188" s="15">
        <f t="shared" si="8"/>
        <v>0</v>
      </c>
    </row>
    <row r="189" spans="1:10">
      <c r="A189" s="18">
        <v>0.95241399999999998</v>
      </c>
      <c r="B189" s="18">
        <v>-6.7099999999999998E-3</v>
      </c>
      <c r="C189" s="15">
        <v>0</v>
      </c>
      <c r="H189" s="15">
        <f t="shared" si="6"/>
        <v>142.8621</v>
      </c>
      <c r="I189" s="15">
        <f t="shared" si="7"/>
        <v>-1.0065</v>
      </c>
      <c r="J189" s="15">
        <f t="shared" si="8"/>
        <v>0</v>
      </c>
    </row>
    <row r="190" spans="1:10">
      <c r="A190" s="18">
        <v>0.95887699999999998</v>
      </c>
      <c r="B190" s="18">
        <v>-5.8219999999999999E-3</v>
      </c>
      <c r="C190" s="15">
        <v>0</v>
      </c>
      <c r="H190" s="15">
        <f t="shared" si="6"/>
        <v>143.83154999999999</v>
      </c>
      <c r="I190" s="15">
        <f t="shared" si="7"/>
        <v>-0.87329999999999997</v>
      </c>
      <c r="J190" s="15">
        <f t="shared" si="8"/>
        <v>0</v>
      </c>
    </row>
    <row r="191" spans="1:10">
      <c r="A191" s="18">
        <v>0.96488799999999997</v>
      </c>
      <c r="B191" s="18">
        <v>-4.9899999999999996E-3</v>
      </c>
      <c r="C191" s="15">
        <v>0</v>
      </c>
      <c r="H191" s="15">
        <f t="shared" si="6"/>
        <v>144.73319999999998</v>
      </c>
      <c r="I191" s="15">
        <f t="shared" si="7"/>
        <v>-0.74849999999999994</v>
      </c>
      <c r="J191" s="15">
        <f t="shared" si="8"/>
        <v>0</v>
      </c>
    </row>
    <row r="192" spans="1:10">
      <c r="A192" s="18">
        <v>0.97043999999999997</v>
      </c>
      <c r="B192" s="18">
        <v>-4.2160000000000001E-3</v>
      </c>
      <c r="C192" s="15">
        <v>0</v>
      </c>
      <c r="H192" s="15">
        <f t="shared" si="6"/>
        <v>145.566</v>
      </c>
      <c r="I192" s="15">
        <f t="shared" si="7"/>
        <v>-0.63240000000000007</v>
      </c>
      <c r="J192" s="15">
        <f t="shared" si="8"/>
        <v>0</v>
      </c>
    </row>
    <row r="193" spans="1:10">
      <c r="A193" s="18">
        <v>0.97552799999999995</v>
      </c>
      <c r="B193" s="18">
        <v>-3.5010000000000002E-3</v>
      </c>
      <c r="C193" s="15">
        <v>0</v>
      </c>
      <c r="H193" s="15">
        <f t="shared" si="6"/>
        <v>146.32919999999999</v>
      </c>
      <c r="I193" s="15">
        <f t="shared" si="7"/>
        <v>-0.52515000000000001</v>
      </c>
      <c r="J193" s="15">
        <f t="shared" si="8"/>
        <v>0</v>
      </c>
    </row>
    <row r="194" spans="1:10">
      <c r="A194" s="18">
        <v>0.98014699999999999</v>
      </c>
      <c r="B194" s="18">
        <v>-2.849E-3</v>
      </c>
      <c r="C194" s="15">
        <v>0</v>
      </c>
      <c r="H194" s="15">
        <f t="shared" si="6"/>
        <v>147.02205000000001</v>
      </c>
      <c r="I194" s="15">
        <f t="shared" si="7"/>
        <v>-0.42735000000000001</v>
      </c>
      <c r="J194" s="15">
        <f t="shared" si="8"/>
        <v>0</v>
      </c>
    </row>
    <row r="195" spans="1:10">
      <c r="A195" s="18">
        <v>0.98429199999999994</v>
      </c>
      <c r="B195" s="18">
        <v>-2.2599999999999999E-3</v>
      </c>
      <c r="C195" s="15">
        <v>0</v>
      </c>
      <c r="H195" s="15">
        <f t="shared" si="6"/>
        <v>147.6438</v>
      </c>
      <c r="I195" s="15">
        <f t="shared" si="7"/>
        <v>-0.33899999999999997</v>
      </c>
      <c r="J195" s="15">
        <f t="shared" si="8"/>
        <v>0</v>
      </c>
    </row>
    <row r="196" spans="1:10">
      <c r="A196" s="18">
        <v>0.987958</v>
      </c>
      <c r="B196" s="18">
        <v>-1.737E-3</v>
      </c>
      <c r="C196" s="15">
        <v>0</v>
      </c>
      <c r="H196" s="15">
        <f t="shared" ref="H196:H203" si="9">F$4*A196*COS(RADIANS(F$3))-F$4*B196*SIN(RADIANS(F$3))</f>
        <v>148.19370000000001</v>
      </c>
      <c r="I196" s="15">
        <f t="shared" ref="I196:I203" si="10">F$4*A196*SIN(RADIANS(F$3))+F$4*B196*COS(RADIANS(F$3))</f>
        <v>-0.26055</v>
      </c>
      <c r="J196" s="15">
        <f t="shared" ref="J196:J203" si="11">C196</f>
        <v>0</v>
      </c>
    </row>
    <row r="197" spans="1:10">
      <c r="A197" s="18">
        <v>0.99114400000000002</v>
      </c>
      <c r="B197" s="18">
        <v>-1.2800000000000001E-3</v>
      </c>
      <c r="C197" s="15">
        <v>0</v>
      </c>
      <c r="H197" s="15">
        <f t="shared" si="9"/>
        <v>148.67160000000001</v>
      </c>
      <c r="I197" s="15">
        <f t="shared" si="10"/>
        <v>-0.192</v>
      </c>
      <c r="J197" s="15">
        <f t="shared" si="11"/>
        <v>0</v>
      </c>
    </row>
    <row r="198" spans="1:10">
      <c r="A198" s="18">
        <v>0.99384399999999995</v>
      </c>
      <c r="B198" s="18">
        <v>-8.9099999999999997E-4</v>
      </c>
      <c r="C198" s="15">
        <v>0</v>
      </c>
      <c r="H198" s="15">
        <f t="shared" si="9"/>
        <v>149.07659999999998</v>
      </c>
      <c r="I198" s="15">
        <f t="shared" si="10"/>
        <v>-0.13364999999999999</v>
      </c>
      <c r="J198" s="15">
        <f t="shared" si="11"/>
        <v>0</v>
      </c>
    </row>
    <row r="199" spans="1:10">
      <c r="A199" s="18">
        <v>0.99605699999999997</v>
      </c>
      <c r="B199" s="18">
        <v>-5.7200000000000003E-4</v>
      </c>
      <c r="C199" s="15">
        <v>0</v>
      </c>
      <c r="H199" s="15">
        <f t="shared" si="9"/>
        <v>149.40854999999999</v>
      </c>
      <c r="I199" s="15">
        <f t="shared" si="10"/>
        <v>-8.5800000000000001E-2</v>
      </c>
      <c r="J199" s="15">
        <f t="shared" si="11"/>
        <v>0</v>
      </c>
    </row>
    <row r="200" spans="1:10">
      <c r="A200" s="18">
        <v>0.99778100000000003</v>
      </c>
      <c r="B200" s="18">
        <v>-3.2200000000000002E-4</v>
      </c>
      <c r="C200" s="15">
        <v>0</v>
      </c>
      <c r="H200" s="15">
        <f t="shared" si="9"/>
        <v>149.66714999999999</v>
      </c>
      <c r="I200" s="15">
        <f t="shared" si="10"/>
        <v>-4.8300000000000003E-2</v>
      </c>
      <c r="J200" s="15">
        <f t="shared" si="11"/>
        <v>0</v>
      </c>
    </row>
    <row r="201" spans="1:10">
      <c r="A201" s="18">
        <v>0.99901300000000004</v>
      </c>
      <c r="B201" s="18">
        <v>-1.4300000000000001E-4</v>
      </c>
      <c r="C201" s="15">
        <v>0</v>
      </c>
      <c r="H201" s="15">
        <f t="shared" si="9"/>
        <v>149.85195000000002</v>
      </c>
      <c r="I201" s="15">
        <f t="shared" si="10"/>
        <v>-2.145E-2</v>
      </c>
      <c r="J201" s="15">
        <f t="shared" si="11"/>
        <v>0</v>
      </c>
    </row>
    <row r="202" spans="1:10">
      <c r="A202" s="18">
        <v>0.999753</v>
      </c>
      <c r="B202" s="18">
        <v>-3.6000000000000001E-5</v>
      </c>
      <c r="C202" s="15">
        <v>0</v>
      </c>
      <c r="H202" s="15">
        <f t="shared" si="9"/>
        <v>149.96295000000001</v>
      </c>
      <c r="I202" s="15">
        <f t="shared" si="10"/>
        <v>-5.4000000000000003E-3</v>
      </c>
      <c r="J202" s="15">
        <f t="shared" si="11"/>
        <v>0</v>
      </c>
    </row>
    <row r="203" spans="1:10">
      <c r="A203" s="18">
        <v>1</v>
      </c>
      <c r="B203" s="18">
        <v>0</v>
      </c>
      <c r="C203" s="15">
        <v>0</v>
      </c>
      <c r="H203" s="15">
        <f t="shared" si="9"/>
        <v>150</v>
      </c>
      <c r="I203" s="15">
        <f t="shared" si="10"/>
        <v>0</v>
      </c>
      <c r="J203" s="15">
        <f t="shared" si="11"/>
        <v>0</v>
      </c>
    </row>
  </sheetData>
  <mergeCells count="2">
    <mergeCell ref="A1:C1"/>
    <mergeCell ref="H1:J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03"/>
  <sheetViews>
    <sheetView tabSelected="1" workbookViewId="0">
      <selection activeCell="H45" sqref="H45"/>
    </sheetView>
  </sheetViews>
  <sheetFormatPr defaultRowHeight="15"/>
  <cols>
    <col min="2" max="2" width="17.140625" bestFit="1" customWidth="1"/>
    <col min="5" max="5" width="5" bestFit="1" customWidth="1"/>
    <col min="6" max="6" width="14.5703125" bestFit="1" customWidth="1"/>
    <col min="7" max="7" width="12" bestFit="1" customWidth="1"/>
    <col min="8" max="8" width="12.7109375" bestFit="1" customWidth="1"/>
    <col min="9" max="9" width="13.7109375" bestFit="1" customWidth="1"/>
    <col min="10" max="10" width="9.85546875" bestFit="1" customWidth="1"/>
    <col min="11" max="11" width="13.28515625" bestFit="1" customWidth="1"/>
    <col min="13" max="13" width="18.5703125" bestFit="1" customWidth="1"/>
    <col min="14" max="14" width="20.7109375" bestFit="1" customWidth="1"/>
    <col min="15" max="15" width="14.85546875" bestFit="1" customWidth="1"/>
    <col min="16" max="16" width="13.7109375" bestFit="1" customWidth="1"/>
  </cols>
  <sheetData>
    <row r="1" spans="1:42" ht="18.75">
      <c r="A1" s="1" t="s">
        <v>0</v>
      </c>
      <c r="B1" s="1">
        <f>B5*B2*B3/B4</f>
        <v>49992.307692307681</v>
      </c>
    </row>
    <row r="2" spans="1:42">
      <c r="A2" t="s">
        <v>1</v>
      </c>
      <c r="B2">
        <v>5.36</v>
      </c>
      <c r="C2" t="s">
        <v>2</v>
      </c>
    </row>
    <row r="3" spans="1:42">
      <c r="A3" t="s">
        <v>3</v>
      </c>
      <c r="B3">
        <v>0.15</v>
      </c>
      <c r="C3" t="s">
        <v>4</v>
      </c>
    </row>
    <row r="4" spans="1:42">
      <c r="A4" t="s">
        <v>5</v>
      </c>
      <c r="B4">
        <f>1.872*10^(-5)</f>
        <v>1.8720000000000004E-5</v>
      </c>
      <c r="C4" t="s">
        <v>6</v>
      </c>
    </row>
    <row r="5" spans="1:42" ht="23.25">
      <c r="A5" t="s">
        <v>7</v>
      </c>
      <c r="B5">
        <v>1.1639999999999999</v>
      </c>
      <c r="C5" s="2" t="s">
        <v>8</v>
      </c>
      <c r="K5" s="2"/>
      <c r="L5" s="2"/>
      <c r="M5" s="2"/>
      <c r="N5" s="2"/>
      <c r="O5" s="2"/>
      <c r="P5" s="7"/>
      <c r="Q5" s="7"/>
    </row>
    <row r="7" spans="1:42" ht="21">
      <c r="E7" s="26" t="s">
        <v>47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42">
      <c r="E8" s="25" t="s">
        <v>27</v>
      </c>
      <c r="F8" s="25">
        <v>90</v>
      </c>
      <c r="G8" s="25">
        <v>91</v>
      </c>
      <c r="H8" s="25">
        <v>92</v>
      </c>
      <c r="I8" s="25">
        <v>93</v>
      </c>
      <c r="J8" s="25">
        <v>94</v>
      </c>
      <c r="K8" s="25">
        <v>95</v>
      </c>
      <c r="L8" s="25">
        <v>96</v>
      </c>
      <c r="M8" s="25">
        <v>97</v>
      </c>
      <c r="N8" s="25">
        <v>98</v>
      </c>
      <c r="O8" s="25">
        <v>99</v>
      </c>
      <c r="P8" s="25">
        <v>100</v>
      </c>
    </row>
    <row r="9" spans="1:42">
      <c r="E9" s="24" t="s">
        <v>36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42">
      <c r="E10" s="24" t="s">
        <v>37</v>
      </c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42">
      <c r="M11" s="8"/>
      <c r="N11" s="9"/>
      <c r="O11" s="9"/>
      <c r="P11" s="8"/>
    </row>
    <row r="12" spans="1:42">
      <c r="K12" s="3"/>
      <c r="L12" s="3"/>
      <c r="M12" s="3"/>
      <c r="N12" s="3"/>
      <c r="O12" s="3"/>
      <c r="P12" s="3"/>
      <c r="AJ12" s="10" t="s">
        <v>12</v>
      </c>
      <c r="AK12" s="3"/>
      <c r="AL12" s="3"/>
      <c r="AM12" s="3"/>
      <c r="AN12" s="3"/>
      <c r="AO12" s="3"/>
      <c r="AP12" s="3"/>
    </row>
    <row r="13" spans="1:42">
      <c r="D13" s="4"/>
      <c r="E13" s="5" t="s">
        <v>27</v>
      </c>
      <c r="F13" s="5" t="s">
        <v>11</v>
      </c>
      <c r="G13" s="6" t="s">
        <v>28</v>
      </c>
      <c r="H13" s="6" t="s">
        <v>29</v>
      </c>
      <c r="I13" s="3" t="s">
        <v>30</v>
      </c>
      <c r="J13" s="3" t="s">
        <v>31</v>
      </c>
      <c r="K13" s="3" t="s">
        <v>32</v>
      </c>
      <c r="L13" s="3" t="s">
        <v>33</v>
      </c>
      <c r="M13" s="3" t="s">
        <v>35</v>
      </c>
      <c r="N13" s="3" t="s">
        <v>34</v>
      </c>
      <c r="O13" s="3" t="s">
        <v>9</v>
      </c>
      <c r="P13" s="3" t="s">
        <v>10</v>
      </c>
      <c r="AJ13" s="10" t="s">
        <v>13</v>
      </c>
      <c r="AK13" s="11"/>
      <c r="AL13" s="11"/>
      <c r="AM13" s="11"/>
      <c r="AN13" s="11"/>
      <c r="AO13" s="11"/>
      <c r="AP13" s="11"/>
    </row>
    <row r="14" spans="1:42">
      <c r="D14" s="4"/>
      <c r="E14" s="5">
        <v>80</v>
      </c>
      <c r="F14" s="5">
        <f t="shared" ref="F14:F15" si="0">E14-90</f>
        <v>-10</v>
      </c>
      <c r="G14">
        <f>G34</f>
        <v>0</v>
      </c>
      <c r="H14">
        <f>-H34</f>
        <v>0</v>
      </c>
      <c r="I14" s="8">
        <v>5.36</v>
      </c>
      <c r="J14" s="8">
        <v>0.15</v>
      </c>
      <c r="K14" s="8">
        <v>1.83E-2</v>
      </c>
      <c r="L14" s="8">
        <v>0.02</v>
      </c>
      <c r="M14" s="8">
        <f>J14*L14</f>
        <v>3.0000000000000001E-3</v>
      </c>
      <c r="N14" s="8">
        <v>1.1639999999999999</v>
      </c>
      <c r="O14">
        <f>G14/(0.5*N14*I14*I14*M14)</f>
        <v>0</v>
      </c>
      <c r="P14">
        <f>H14/(0.5*N14*I14*I14*M14)</f>
        <v>0</v>
      </c>
      <c r="AJ14" s="10" t="s">
        <v>14</v>
      </c>
    </row>
    <row r="15" spans="1:42">
      <c r="D15" s="4"/>
      <c r="E15" s="5">
        <v>81</v>
      </c>
      <c r="F15" s="5">
        <f t="shared" si="0"/>
        <v>-9</v>
      </c>
      <c r="G15">
        <f>G33</f>
        <v>0</v>
      </c>
      <c r="H15">
        <f>-H33</f>
        <v>0</v>
      </c>
      <c r="I15" s="8">
        <v>5.36</v>
      </c>
      <c r="J15" s="9">
        <f t="shared" ref="J15:N30" si="1">J14</f>
        <v>0.15</v>
      </c>
      <c r="K15" s="9">
        <f t="shared" si="1"/>
        <v>1.83E-2</v>
      </c>
      <c r="L15" s="8">
        <v>0.02</v>
      </c>
      <c r="M15" s="9">
        <f t="shared" si="1"/>
        <v>3.0000000000000001E-3</v>
      </c>
      <c r="N15" s="9">
        <f t="shared" si="1"/>
        <v>1.1639999999999999</v>
      </c>
      <c r="O15">
        <f t="shared" ref="O15" si="2">G15/(0.5*N15*I15*I15*M15)</f>
        <v>0</v>
      </c>
      <c r="P15">
        <f t="shared" ref="P15:P34" si="3">H15/(0.5*N15*I15*I15*M15)</f>
        <v>0</v>
      </c>
      <c r="AJ15" s="10" t="s">
        <v>13</v>
      </c>
    </row>
    <row r="16" spans="1:42">
      <c r="D16" s="4"/>
      <c r="E16" s="5">
        <v>82</v>
      </c>
      <c r="F16" s="5">
        <f>E16-90</f>
        <v>-8</v>
      </c>
      <c r="G16">
        <f>G32</f>
        <v>0</v>
      </c>
      <c r="H16">
        <f>-H32</f>
        <v>0</v>
      </c>
      <c r="I16" s="8">
        <v>5.36</v>
      </c>
      <c r="J16" s="9">
        <f t="shared" si="1"/>
        <v>0.15</v>
      </c>
      <c r="K16" s="9">
        <f t="shared" si="1"/>
        <v>1.83E-2</v>
      </c>
      <c r="L16" s="8">
        <v>0.02</v>
      </c>
      <c r="M16" s="9">
        <f t="shared" si="1"/>
        <v>3.0000000000000001E-3</v>
      </c>
      <c r="N16" s="9">
        <f t="shared" si="1"/>
        <v>1.1639999999999999</v>
      </c>
      <c r="O16">
        <f>G16/(0.5*N16*I16*I16*K16*J16)</f>
        <v>0</v>
      </c>
      <c r="P16">
        <f t="shared" si="3"/>
        <v>0</v>
      </c>
      <c r="AJ16" s="12" t="s">
        <v>15</v>
      </c>
    </row>
    <row r="17" spans="4:42">
      <c r="D17" s="4"/>
      <c r="E17" s="5">
        <v>83</v>
      </c>
      <c r="F17" s="5">
        <f t="shared" ref="F17:F34" si="4">E17-90</f>
        <v>-7</v>
      </c>
      <c r="G17">
        <f>G31</f>
        <v>0</v>
      </c>
      <c r="H17">
        <f>-H31</f>
        <v>0</v>
      </c>
      <c r="I17" s="8">
        <v>5.36</v>
      </c>
      <c r="J17" s="9">
        <f t="shared" si="1"/>
        <v>0.15</v>
      </c>
      <c r="K17" s="9">
        <f t="shared" si="1"/>
        <v>1.83E-2</v>
      </c>
      <c r="L17" s="8">
        <v>0.02</v>
      </c>
      <c r="M17" s="9">
        <f t="shared" si="1"/>
        <v>3.0000000000000001E-3</v>
      </c>
      <c r="N17" s="9">
        <f t="shared" si="1"/>
        <v>1.1639999999999999</v>
      </c>
      <c r="O17">
        <f t="shared" ref="O17:O34" si="5">G17/(0.5*N17*I17*I17*K17*J17)</f>
        <v>0</v>
      </c>
      <c r="P17">
        <f>H17/(0.5*N17*I17*I17*M17)</f>
        <v>0</v>
      </c>
      <c r="AJ17" s="12" t="s">
        <v>16</v>
      </c>
    </row>
    <row r="18" spans="4:42">
      <c r="D18" s="4"/>
      <c r="E18" s="5">
        <v>84</v>
      </c>
      <c r="F18" s="5">
        <f t="shared" si="4"/>
        <v>-6</v>
      </c>
      <c r="G18">
        <f>G30</f>
        <v>0</v>
      </c>
      <c r="H18">
        <f>-H30</f>
        <v>0</v>
      </c>
      <c r="I18" s="8">
        <v>5.36</v>
      </c>
      <c r="J18" s="9">
        <f t="shared" si="1"/>
        <v>0.15</v>
      </c>
      <c r="K18" s="9">
        <f t="shared" si="1"/>
        <v>1.83E-2</v>
      </c>
      <c r="L18" s="8">
        <v>0.02</v>
      </c>
      <c r="M18" s="9">
        <f t="shared" si="1"/>
        <v>3.0000000000000001E-3</v>
      </c>
      <c r="N18" s="9">
        <f t="shared" si="1"/>
        <v>1.1639999999999999</v>
      </c>
      <c r="O18">
        <f t="shared" si="5"/>
        <v>0</v>
      </c>
      <c r="P18">
        <f t="shared" si="3"/>
        <v>0</v>
      </c>
      <c r="AJ18" s="10" t="s">
        <v>13</v>
      </c>
    </row>
    <row r="19" spans="4:42">
      <c r="D19" s="4"/>
      <c r="E19" s="5">
        <v>85</v>
      </c>
      <c r="F19" s="5">
        <f t="shared" si="4"/>
        <v>-5</v>
      </c>
      <c r="G19">
        <f>G29</f>
        <v>0</v>
      </c>
      <c r="H19">
        <f>-H29</f>
        <v>0</v>
      </c>
      <c r="I19" s="8">
        <v>5.36</v>
      </c>
      <c r="J19" s="9">
        <f t="shared" si="1"/>
        <v>0.15</v>
      </c>
      <c r="K19" s="9">
        <f t="shared" si="1"/>
        <v>1.83E-2</v>
      </c>
      <c r="L19" s="8">
        <v>0.02</v>
      </c>
      <c r="M19" s="9">
        <f t="shared" si="1"/>
        <v>3.0000000000000001E-3</v>
      </c>
      <c r="N19" s="9">
        <f t="shared" si="1"/>
        <v>1.1639999999999999</v>
      </c>
      <c r="O19">
        <f t="shared" si="5"/>
        <v>0</v>
      </c>
      <c r="P19">
        <f t="shared" si="3"/>
        <v>0</v>
      </c>
      <c r="AJ19" s="10" t="s">
        <v>17</v>
      </c>
      <c r="AK19" t="s">
        <v>18</v>
      </c>
      <c r="AL19" t="s">
        <v>19</v>
      </c>
      <c r="AM19" t="s">
        <v>20</v>
      </c>
      <c r="AN19" t="s">
        <v>21</v>
      </c>
      <c r="AO19" t="s">
        <v>22</v>
      </c>
      <c r="AP19" t="s">
        <v>23</v>
      </c>
    </row>
    <row r="20" spans="4:42">
      <c r="D20" s="4"/>
      <c r="E20" s="5">
        <v>86</v>
      </c>
      <c r="F20" s="5">
        <f t="shared" si="4"/>
        <v>-4</v>
      </c>
      <c r="G20">
        <f>G28</f>
        <v>0</v>
      </c>
      <c r="H20">
        <f>-H28</f>
        <v>0</v>
      </c>
      <c r="I20" s="8">
        <v>5.36</v>
      </c>
      <c r="J20" s="9">
        <f t="shared" si="1"/>
        <v>0.15</v>
      </c>
      <c r="K20" s="9">
        <f t="shared" si="1"/>
        <v>1.83E-2</v>
      </c>
      <c r="L20" s="8">
        <v>0.02</v>
      </c>
      <c r="M20" s="9">
        <f t="shared" si="1"/>
        <v>3.0000000000000001E-3</v>
      </c>
      <c r="N20" s="9">
        <f t="shared" si="1"/>
        <v>1.1639999999999999</v>
      </c>
      <c r="O20">
        <f t="shared" si="5"/>
        <v>0</v>
      </c>
      <c r="P20">
        <f t="shared" si="3"/>
        <v>0</v>
      </c>
      <c r="AJ20" s="10" t="s">
        <v>24</v>
      </c>
      <c r="AK20" t="s">
        <v>25</v>
      </c>
      <c r="AL20" t="s">
        <v>26</v>
      </c>
      <c r="AM20" t="s">
        <v>26</v>
      </c>
      <c r="AN20" t="s">
        <v>25</v>
      </c>
      <c r="AO20" t="s">
        <v>25</v>
      </c>
      <c r="AP20" t="s">
        <v>25</v>
      </c>
    </row>
    <row r="21" spans="4:42">
      <c r="D21" s="4"/>
      <c r="E21" s="5">
        <v>87</v>
      </c>
      <c r="F21" s="5">
        <f t="shared" si="4"/>
        <v>-3</v>
      </c>
      <c r="G21">
        <f>G27</f>
        <v>0</v>
      </c>
      <c r="H21">
        <f>-H27</f>
        <v>0</v>
      </c>
      <c r="I21" s="8">
        <v>5.36</v>
      </c>
      <c r="J21" s="9">
        <f t="shared" si="1"/>
        <v>0.15</v>
      </c>
      <c r="K21" s="9">
        <f t="shared" si="1"/>
        <v>1.83E-2</v>
      </c>
      <c r="L21" s="8">
        <v>0.02</v>
      </c>
      <c r="M21" s="9">
        <f t="shared" si="1"/>
        <v>3.0000000000000001E-3</v>
      </c>
      <c r="N21" s="9">
        <f t="shared" si="1"/>
        <v>1.1639999999999999</v>
      </c>
      <c r="O21">
        <f t="shared" si="5"/>
        <v>0</v>
      </c>
      <c r="P21">
        <f t="shared" si="3"/>
        <v>0</v>
      </c>
      <c r="AJ21" s="10">
        <v>-10</v>
      </c>
      <c r="AK21">
        <v>-0.81950000000000001</v>
      </c>
      <c r="AL21">
        <v>7.5770000000000004E-2</v>
      </c>
      <c r="AM21">
        <v>6.8129999999999996E-2</v>
      </c>
      <c r="AN21">
        <v>-2.2499999999999999E-2</v>
      </c>
      <c r="AO21">
        <v>1</v>
      </c>
      <c r="AP21">
        <v>0.1547</v>
      </c>
    </row>
    <row r="22" spans="4:42">
      <c r="D22" s="4"/>
      <c r="E22" s="5">
        <v>88</v>
      </c>
      <c r="F22" s="5">
        <f t="shared" si="4"/>
        <v>-2</v>
      </c>
      <c r="G22">
        <f>G26</f>
        <v>0</v>
      </c>
      <c r="H22">
        <f>-H26</f>
        <v>0</v>
      </c>
      <c r="I22" s="8">
        <v>5.36</v>
      </c>
      <c r="J22" s="9">
        <f t="shared" si="1"/>
        <v>0.15</v>
      </c>
      <c r="K22" s="9">
        <f t="shared" si="1"/>
        <v>1.83E-2</v>
      </c>
      <c r="L22" s="8">
        <v>0.02</v>
      </c>
      <c r="M22" s="9">
        <f t="shared" si="1"/>
        <v>3.0000000000000001E-3</v>
      </c>
      <c r="N22" s="9">
        <f t="shared" si="1"/>
        <v>1.1639999999999999</v>
      </c>
      <c r="O22">
        <f t="shared" si="5"/>
        <v>0</v>
      </c>
      <c r="P22">
        <f t="shared" si="3"/>
        <v>0</v>
      </c>
      <c r="AJ22" s="10">
        <v>-9.75</v>
      </c>
      <c r="AK22">
        <v>-0.83550000000000002</v>
      </c>
      <c r="AL22">
        <v>7.0250000000000007E-2</v>
      </c>
      <c r="AM22">
        <v>6.2489999999999997E-2</v>
      </c>
      <c r="AN22">
        <v>-2.24E-2</v>
      </c>
      <c r="AO22">
        <v>1</v>
      </c>
      <c r="AP22">
        <v>0.154</v>
      </c>
    </row>
    <row r="23" spans="4:42">
      <c r="D23" s="4"/>
      <c r="E23" s="5">
        <v>89</v>
      </c>
      <c r="F23" s="5">
        <f t="shared" si="4"/>
        <v>-1</v>
      </c>
      <c r="G23">
        <f>G25</f>
        <v>0</v>
      </c>
      <c r="H23">
        <f>-H25</f>
        <v>0</v>
      </c>
      <c r="I23" s="8">
        <v>5.36</v>
      </c>
      <c r="J23" s="9">
        <f t="shared" si="1"/>
        <v>0.15</v>
      </c>
      <c r="K23" s="9">
        <f t="shared" si="1"/>
        <v>1.83E-2</v>
      </c>
      <c r="L23" s="8">
        <v>0.02</v>
      </c>
      <c r="M23" s="9">
        <f t="shared" si="1"/>
        <v>3.0000000000000001E-3</v>
      </c>
      <c r="N23" s="9">
        <f t="shared" si="1"/>
        <v>1.1639999999999999</v>
      </c>
      <c r="O23">
        <f t="shared" si="5"/>
        <v>0</v>
      </c>
      <c r="P23">
        <f t="shared" si="3"/>
        <v>0</v>
      </c>
      <c r="AJ23" s="10">
        <v>-9.5</v>
      </c>
      <c r="AK23">
        <v>-0.85189999999999999</v>
      </c>
      <c r="AL23">
        <v>6.4879999999999993E-2</v>
      </c>
      <c r="AM23">
        <v>5.6899999999999999E-2</v>
      </c>
      <c r="AN23">
        <v>-2.1700000000000001E-2</v>
      </c>
      <c r="AO23">
        <v>1</v>
      </c>
      <c r="AP23">
        <v>0.1535</v>
      </c>
    </row>
    <row r="24" spans="4:42">
      <c r="D24" s="4"/>
      <c r="E24" s="5">
        <v>90</v>
      </c>
      <c r="F24" s="5">
        <f t="shared" si="4"/>
        <v>0</v>
      </c>
      <c r="G24">
        <f>F9</f>
        <v>0</v>
      </c>
      <c r="H24">
        <f>F10</f>
        <v>0</v>
      </c>
      <c r="I24" s="8">
        <v>5.36</v>
      </c>
      <c r="J24" s="9">
        <f t="shared" si="1"/>
        <v>0.15</v>
      </c>
      <c r="K24" s="9">
        <f t="shared" si="1"/>
        <v>1.83E-2</v>
      </c>
      <c r="L24" s="8">
        <v>0.02</v>
      </c>
      <c r="M24" s="9">
        <f t="shared" si="1"/>
        <v>3.0000000000000001E-3</v>
      </c>
      <c r="N24" s="9">
        <f t="shared" si="1"/>
        <v>1.1639999999999999</v>
      </c>
      <c r="O24">
        <f t="shared" si="5"/>
        <v>0</v>
      </c>
      <c r="P24">
        <f t="shared" si="3"/>
        <v>0</v>
      </c>
      <c r="AJ24" s="10">
        <v>-9.25</v>
      </c>
      <c r="AK24">
        <v>-0.86539999999999995</v>
      </c>
      <c r="AL24">
        <v>5.9769999999999997E-2</v>
      </c>
      <c r="AM24">
        <v>5.144E-2</v>
      </c>
      <c r="AN24">
        <v>-2.0400000000000001E-2</v>
      </c>
      <c r="AO24">
        <v>1</v>
      </c>
      <c r="AP24">
        <v>0.1535</v>
      </c>
    </row>
    <row r="25" spans="4:42">
      <c r="D25" s="4"/>
      <c r="E25" s="5">
        <v>91</v>
      </c>
      <c r="F25" s="5">
        <f t="shared" si="4"/>
        <v>1</v>
      </c>
      <c r="G25">
        <f>G9</f>
        <v>0</v>
      </c>
      <c r="H25">
        <f>G10</f>
        <v>0</v>
      </c>
      <c r="I25" s="8">
        <v>5.36</v>
      </c>
      <c r="J25" s="9">
        <f t="shared" si="1"/>
        <v>0.15</v>
      </c>
      <c r="K25" s="9">
        <f t="shared" si="1"/>
        <v>1.83E-2</v>
      </c>
      <c r="L25" s="8">
        <v>0.02</v>
      </c>
      <c r="M25" s="9">
        <f t="shared" si="1"/>
        <v>3.0000000000000001E-3</v>
      </c>
      <c r="N25" s="9">
        <f t="shared" si="1"/>
        <v>1.1639999999999999</v>
      </c>
      <c r="O25">
        <f t="shared" si="5"/>
        <v>0</v>
      </c>
      <c r="P25">
        <f t="shared" si="3"/>
        <v>0</v>
      </c>
      <c r="AJ25" s="10">
        <v>-9</v>
      </c>
      <c r="AK25">
        <v>-0.87429999999999997</v>
      </c>
      <c r="AL25">
        <v>5.5E-2</v>
      </c>
      <c r="AM25">
        <v>4.6219999999999997E-2</v>
      </c>
      <c r="AN25">
        <v>-1.8599999999999998E-2</v>
      </c>
      <c r="AO25">
        <v>1</v>
      </c>
      <c r="AP25">
        <v>0.154</v>
      </c>
    </row>
    <row r="26" spans="4:42">
      <c r="D26" s="4"/>
      <c r="E26" s="5">
        <v>92</v>
      </c>
      <c r="F26" s="5">
        <f t="shared" si="4"/>
        <v>2</v>
      </c>
      <c r="G26">
        <f>H9</f>
        <v>0</v>
      </c>
      <c r="H26">
        <f>H10</f>
        <v>0</v>
      </c>
      <c r="I26" s="8">
        <v>5.36</v>
      </c>
      <c r="J26" s="9">
        <f t="shared" si="1"/>
        <v>0.15</v>
      </c>
      <c r="K26" s="9">
        <f t="shared" si="1"/>
        <v>1.83E-2</v>
      </c>
      <c r="L26" s="8">
        <v>0.02</v>
      </c>
      <c r="M26" s="9">
        <f t="shared" si="1"/>
        <v>3.0000000000000001E-3</v>
      </c>
      <c r="N26" s="9">
        <f t="shared" si="1"/>
        <v>1.1639999999999999</v>
      </c>
      <c r="O26">
        <f t="shared" si="5"/>
        <v>0</v>
      </c>
      <c r="P26">
        <f t="shared" si="3"/>
        <v>0</v>
      </c>
      <c r="AJ26" s="10">
        <v>-8.75</v>
      </c>
      <c r="AK26">
        <v>-0.87229999999999996</v>
      </c>
      <c r="AL26">
        <v>5.0950000000000002E-2</v>
      </c>
      <c r="AM26">
        <v>4.1840000000000002E-2</v>
      </c>
      <c r="AN26">
        <v>-1.6899999999999998E-2</v>
      </c>
      <c r="AO26">
        <v>1</v>
      </c>
      <c r="AP26">
        <v>0.15659999999999999</v>
      </c>
    </row>
    <row r="27" spans="4:42">
      <c r="D27" s="4"/>
      <c r="E27" s="5">
        <v>93</v>
      </c>
      <c r="F27" s="5">
        <f t="shared" si="4"/>
        <v>3</v>
      </c>
      <c r="G27">
        <f>I9</f>
        <v>0</v>
      </c>
      <c r="H27">
        <f>I10</f>
        <v>0</v>
      </c>
      <c r="I27" s="8">
        <v>5.36</v>
      </c>
      <c r="J27" s="9">
        <f t="shared" si="1"/>
        <v>0.15</v>
      </c>
      <c r="K27" s="9">
        <f t="shared" si="1"/>
        <v>1.83E-2</v>
      </c>
      <c r="L27" s="8">
        <v>0.02</v>
      </c>
      <c r="M27" s="9">
        <f t="shared" si="1"/>
        <v>3.0000000000000001E-3</v>
      </c>
      <c r="N27" s="9">
        <f t="shared" si="1"/>
        <v>1.1639999999999999</v>
      </c>
      <c r="O27">
        <f t="shared" si="5"/>
        <v>0</v>
      </c>
      <c r="P27">
        <f t="shared" si="3"/>
        <v>0</v>
      </c>
      <c r="AJ27" s="10">
        <v>-8.5</v>
      </c>
      <c r="AK27">
        <v>-0.85370000000000001</v>
      </c>
      <c r="AL27">
        <v>4.8669999999999998E-2</v>
      </c>
      <c r="AM27">
        <v>3.9600000000000003E-2</v>
      </c>
      <c r="AN27">
        <v>-1.5800000000000002E-2</v>
      </c>
      <c r="AO27">
        <v>1</v>
      </c>
      <c r="AP27">
        <v>0.16320000000000001</v>
      </c>
    </row>
    <row r="28" spans="4:42">
      <c r="D28" s="4"/>
      <c r="E28" s="5">
        <v>94</v>
      </c>
      <c r="F28" s="5">
        <f t="shared" si="4"/>
        <v>4</v>
      </c>
      <c r="G28">
        <f>J9</f>
        <v>0</v>
      </c>
      <c r="H28">
        <f>J10</f>
        <v>0</v>
      </c>
      <c r="I28" s="8">
        <v>5.36</v>
      </c>
      <c r="J28" s="9">
        <f t="shared" si="1"/>
        <v>0.15</v>
      </c>
      <c r="K28" s="9">
        <f t="shared" si="1"/>
        <v>1.83E-2</v>
      </c>
      <c r="L28" s="8">
        <v>0.02</v>
      </c>
      <c r="M28" s="9">
        <f t="shared" si="1"/>
        <v>3.0000000000000001E-3</v>
      </c>
      <c r="N28" s="9">
        <f t="shared" si="1"/>
        <v>1.1639999999999999</v>
      </c>
      <c r="O28">
        <f t="shared" si="5"/>
        <v>0</v>
      </c>
      <c r="P28">
        <f t="shared" si="3"/>
        <v>0</v>
      </c>
      <c r="AJ28" s="10">
        <v>-8.25</v>
      </c>
      <c r="AK28">
        <v>-0.84989999999999999</v>
      </c>
      <c r="AL28">
        <v>4.5109999999999997E-2</v>
      </c>
      <c r="AM28">
        <v>3.5499999999999997E-2</v>
      </c>
      <c r="AN28">
        <v>-1.38E-2</v>
      </c>
      <c r="AO28">
        <v>1</v>
      </c>
      <c r="AP28">
        <v>0.1676</v>
      </c>
    </row>
    <row r="29" spans="4:42">
      <c r="D29" s="4"/>
      <c r="E29" s="5">
        <v>95</v>
      </c>
      <c r="F29" s="5">
        <f t="shared" si="4"/>
        <v>5</v>
      </c>
      <c r="G29">
        <f>K9</f>
        <v>0</v>
      </c>
      <c r="H29">
        <f>K10</f>
        <v>0</v>
      </c>
      <c r="I29" s="8">
        <v>5.36</v>
      </c>
      <c r="J29" s="9">
        <f t="shared" si="1"/>
        <v>0.15</v>
      </c>
      <c r="K29" s="9">
        <f t="shared" si="1"/>
        <v>1.83E-2</v>
      </c>
      <c r="L29" s="8">
        <v>0.02</v>
      </c>
      <c r="M29" s="9">
        <f t="shared" si="1"/>
        <v>3.0000000000000001E-3</v>
      </c>
      <c r="N29" s="9">
        <f t="shared" si="1"/>
        <v>1.1639999999999999</v>
      </c>
      <c r="O29">
        <f t="shared" si="5"/>
        <v>0</v>
      </c>
      <c r="P29">
        <f t="shared" si="3"/>
        <v>0</v>
      </c>
      <c r="AJ29" s="10">
        <v>-8</v>
      </c>
      <c r="AK29">
        <v>-0.83709999999999996</v>
      </c>
      <c r="AL29">
        <v>4.2180000000000002E-2</v>
      </c>
      <c r="AM29">
        <v>3.2329999999999998E-2</v>
      </c>
      <c r="AN29">
        <v>-1.2200000000000001E-2</v>
      </c>
      <c r="AO29">
        <v>1</v>
      </c>
      <c r="AP29">
        <v>0.1739</v>
      </c>
    </row>
    <row r="30" spans="4:42">
      <c r="D30" s="4"/>
      <c r="E30" s="5">
        <v>96</v>
      </c>
      <c r="F30" s="5">
        <f t="shared" si="4"/>
        <v>6</v>
      </c>
      <c r="G30">
        <f>L9</f>
        <v>0</v>
      </c>
      <c r="H30">
        <f>L10</f>
        <v>0</v>
      </c>
      <c r="I30" s="8">
        <v>5.36</v>
      </c>
      <c r="J30" s="9">
        <f t="shared" si="1"/>
        <v>0.15</v>
      </c>
      <c r="K30" s="9">
        <f t="shared" si="1"/>
        <v>1.83E-2</v>
      </c>
      <c r="L30" s="8">
        <v>0.02</v>
      </c>
      <c r="M30" s="9">
        <f t="shared" si="1"/>
        <v>3.0000000000000001E-3</v>
      </c>
      <c r="N30" s="9">
        <f t="shared" si="1"/>
        <v>1.1639999999999999</v>
      </c>
      <c r="O30">
        <f t="shared" si="5"/>
        <v>0</v>
      </c>
      <c r="P30">
        <f t="shared" si="3"/>
        <v>0</v>
      </c>
      <c r="AJ30" s="10">
        <v>-7.75</v>
      </c>
      <c r="AK30">
        <v>-0.82250000000000001</v>
      </c>
      <c r="AL30">
        <v>3.9829999999999997E-2</v>
      </c>
      <c r="AM30">
        <v>2.9700000000000001E-2</v>
      </c>
      <c r="AN30">
        <v>-1.0500000000000001E-2</v>
      </c>
      <c r="AO30">
        <v>1</v>
      </c>
      <c r="AP30">
        <v>0.18279999999999999</v>
      </c>
    </row>
    <row r="31" spans="4:42">
      <c r="D31" s="4"/>
      <c r="E31" s="5">
        <v>97</v>
      </c>
      <c r="F31" s="5">
        <f t="shared" si="4"/>
        <v>7</v>
      </c>
      <c r="G31">
        <f>M9</f>
        <v>0</v>
      </c>
      <c r="H31">
        <f>M10</f>
        <v>0</v>
      </c>
      <c r="I31" s="8">
        <v>5.36</v>
      </c>
      <c r="J31" s="9">
        <f t="shared" ref="J31:K34" si="6">J30</f>
        <v>0.15</v>
      </c>
      <c r="K31" s="9">
        <f t="shared" si="6"/>
        <v>1.83E-2</v>
      </c>
      <c r="L31" s="8">
        <v>0.02</v>
      </c>
      <c r="M31" s="9">
        <f t="shared" ref="M31:N34" si="7">M30</f>
        <v>3.0000000000000001E-3</v>
      </c>
      <c r="N31" s="9">
        <f t="shared" si="7"/>
        <v>1.1639999999999999</v>
      </c>
      <c r="O31">
        <f t="shared" si="5"/>
        <v>0</v>
      </c>
      <c r="P31">
        <f t="shared" si="3"/>
        <v>0</v>
      </c>
      <c r="AJ31" s="10">
        <v>-7.5</v>
      </c>
      <c r="AK31">
        <v>-0.8044</v>
      </c>
      <c r="AL31">
        <v>3.7560000000000003E-2</v>
      </c>
      <c r="AM31">
        <v>2.7359999999999999E-2</v>
      </c>
      <c r="AN31">
        <v>-9.1999999999999998E-3</v>
      </c>
      <c r="AO31">
        <v>1</v>
      </c>
      <c r="AP31">
        <v>0.19239999999999999</v>
      </c>
    </row>
    <row r="32" spans="4:42">
      <c r="D32" s="4"/>
      <c r="E32" s="5">
        <v>98</v>
      </c>
      <c r="F32" s="5">
        <f t="shared" si="4"/>
        <v>8</v>
      </c>
      <c r="G32">
        <f>N9</f>
        <v>0</v>
      </c>
      <c r="H32">
        <f>N10</f>
        <v>0</v>
      </c>
      <c r="I32" s="8">
        <v>5.36</v>
      </c>
      <c r="J32" s="9">
        <f t="shared" si="6"/>
        <v>0.15</v>
      </c>
      <c r="K32" s="9">
        <f t="shared" si="6"/>
        <v>1.83E-2</v>
      </c>
      <c r="L32" s="8">
        <v>0.02</v>
      </c>
      <c r="M32" s="9">
        <f t="shared" si="7"/>
        <v>3.0000000000000001E-3</v>
      </c>
      <c r="N32" s="9">
        <f t="shared" si="7"/>
        <v>1.1639999999999999</v>
      </c>
      <c r="O32">
        <f t="shared" si="5"/>
        <v>0</v>
      </c>
      <c r="P32">
        <f t="shared" si="3"/>
        <v>0</v>
      </c>
      <c r="AJ32" s="10">
        <v>-7.25</v>
      </c>
      <c r="AK32">
        <v>-0.78759999999999997</v>
      </c>
      <c r="AL32">
        <v>3.5400000000000001E-2</v>
      </c>
      <c r="AM32">
        <v>2.4979999999999999E-2</v>
      </c>
      <c r="AN32">
        <v>-7.6E-3</v>
      </c>
      <c r="AO32">
        <v>1</v>
      </c>
      <c r="AP32">
        <v>0.20449999999999999</v>
      </c>
    </row>
    <row r="33" spans="4:42">
      <c r="D33" s="4"/>
      <c r="E33" s="5">
        <v>99</v>
      </c>
      <c r="F33" s="5">
        <f t="shared" si="4"/>
        <v>9</v>
      </c>
      <c r="G33">
        <f>O9</f>
        <v>0</v>
      </c>
      <c r="H33">
        <f>O10</f>
        <v>0</v>
      </c>
      <c r="I33" s="8">
        <v>5.36</v>
      </c>
      <c r="J33" s="9">
        <f t="shared" si="6"/>
        <v>0.15</v>
      </c>
      <c r="K33" s="9">
        <f t="shared" si="6"/>
        <v>1.83E-2</v>
      </c>
      <c r="L33" s="8">
        <v>0.02</v>
      </c>
      <c r="M33" s="9">
        <f t="shared" si="7"/>
        <v>3.0000000000000001E-3</v>
      </c>
      <c r="N33" s="9">
        <f t="shared" si="7"/>
        <v>1.1639999999999999</v>
      </c>
      <c r="O33">
        <f t="shared" si="5"/>
        <v>0</v>
      </c>
      <c r="P33">
        <f t="shared" si="3"/>
        <v>0</v>
      </c>
      <c r="AJ33" s="10">
        <v>-7</v>
      </c>
      <c r="AK33">
        <v>-0.76910000000000001</v>
      </c>
      <c r="AL33">
        <v>3.3500000000000002E-2</v>
      </c>
      <c r="AM33">
        <v>2.2919999999999999E-2</v>
      </c>
      <c r="AN33">
        <v>-6.1000000000000004E-3</v>
      </c>
      <c r="AO33">
        <v>1</v>
      </c>
      <c r="AP33">
        <v>0.219</v>
      </c>
    </row>
    <row r="34" spans="4:42">
      <c r="D34" s="4"/>
      <c r="E34" s="5">
        <v>100</v>
      </c>
      <c r="F34" s="5">
        <f t="shared" si="4"/>
        <v>10</v>
      </c>
      <c r="G34">
        <f>P9</f>
        <v>0</v>
      </c>
      <c r="H34">
        <f>P10</f>
        <v>0</v>
      </c>
      <c r="I34" s="8">
        <v>5.36</v>
      </c>
      <c r="J34" s="9">
        <f t="shared" si="6"/>
        <v>0.15</v>
      </c>
      <c r="K34" s="9">
        <f t="shared" si="6"/>
        <v>1.83E-2</v>
      </c>
      <c r="L34" s="8">
        <v>0.02</v>
      </c>
      <c r="M34" s="9">
        <f t="shared" si="7"/>
        <v>3.0000000000000001E-3</v>
      </c>
      <c r="N34" s="9">
        <f t="shared" si="7"/>
        <v>1.1639999999999999</v>
      </c>
      <c r="O34">
        <f t="shared" si="5"/>
        <v>0</v>
      </c>
      <c r="P34">
        <f t="shared" si="3"/>
        <v>0</v>
      </c>
      <c r="AJ34" s="10">
        <v>-6.75</v>
      </c>
      <c r="AK34">
        <v>-0.74909999999999999</v>
      </c>
      <c r="AL34">
        <v>3.1859999999999999E-2</v>
      </c>
      <c r="AM34">
        <v>2.1299999999999999E-2</v>
      </c>
      <c r="AN34">
        <v>-4.7000000000000002E-3</v>
      </c>
      <c r="AO34">
        <v>1</v>
      </c>
      <c r="AP34">
        <v>0.23649999999999999</v>
      </c>
    </row>
    <row r="35" spans="4:42">
      <c r="I35" s="8"/>
      <c r="J35" s="9"/>
      <c r="K35" s="9"/>
      <c r="L35" s="8"/>
      <c r="M35" s="9"/>
      <c r="N35" s="9"/>
      <c r="AJ35" s="10">
        <v>-6.5</v>
      </c>
      <c r="AK35">
        <v>-0.72960000000000003</v>
      </c>
      <c r="AL35">
        <v>3.0380000000000001E-2</v>
      </c>
      <c r="AM35">
        <v>1.9859999999999999E-2</v>
      </c>
      <c r="AN35">
        <v>-3.0999999999999999E-3</v>
      </c>
      <c r="AO35">
        <v>1</v>
      </c>
      <c r="AP35">
        <v>0.25779999999999997</v>
      </c>
    </row>
    <row r="36" spans="4:42">
      <c r="I36" s="8"/>
      <c r="J36" s="9"/>
      <c r="K36" s="9"/>
      <c r="L36" s="8"/>
      <c r="M36" s="9"/>
      <c r="N36" s="9"/>
      <c r="AJ36" s="10">
        <v>-6.25</v>
      </c>
      <c r="AK36">
        <v>-0.71050000000000002</v>
      </c>
      <c r="AL36">
        <v>2.8920000000000001E-2</v>
      </c>
      <c r="AM36">
        <v>1.8440000000000002E-2</v>
      </c>
      <c r="AN36">
        <v>-1.4E-3</v>
      </c>
      <c r="AO36">
        <v>1</v>
      </c>
      <c r="AP36">
        <v>0.28299999999999997</v>
      </c>
    </row>
    <row r="37" spans="4:42">
      <c r="I37" s="8"/>
      <c r="J37" s="9"/>
      <c r="K37" s="9"/>
      <c r="L37" s="8"/>
      <c r="M37" s="9"/>
      <c r="N37" s="9"/>
      <c r="AJ37" s="10">
        <v>-6</v>
      </c>
      <c r="AK37">
        <v>-0.69189999999999996</v>
      </c>
      <c r="AL37">
        <v>2.7650000000000001E-2</v>
      </c>
      <c r="AM37">
        <v>1.7250000000000001E-2</v>
      </c>
      <c r="AN37">
        <v>5.0000000000000001E-4</v>
      </c>
      <c r="AO37">
        <v>1</v>
      </c>
      <c r="AP37">
        <v>0.31330000000000002</v>
      </c>
    </row>
    <row r="38" spans="4:42">
      <c r="I38" s="8"/>
      <c r="J38" s="9"/>
      <c r="K38" s="9"/>
      <c r="L38" s="8"/>
      <c r="M38" s="9"/>
      <c r="N38" s="9"/>
      <c r="AJ38" s="10">
        <v>-5.75</v>
      </c>
      <c r="AK38">
        <v>-0.67300000000000004</v>
      </c>
      <c r="AL38">
        <v>2.6579999999999999E-2</v>
      </c>
      <c r="AM38">
        <v>1.6410000000000001E-2</v>
      </c>
      <c r="AN38">
        <v>2.5000000000000001E-3</v>
      </c>
      <c r="AO38">
        <v>1</v>
      </c>
      <c r="AP38">
        <v>0.34799999999999998</v>
      </c>
    </row>
    <row r="39" spans="4:42">
      <c r="I39" s="8"/>
      <c r="J39" s="9"/>
      <c r="K39" s="9"/>
      <c r="L39" s="8"/>
      <c r="M39" s="9"/>
      <c r="N39" s="9"/>
      <c r="AJ39" s="10">
        <v>-5.5</v>
      </c>
      <c r="AK39">
        <v>-0.65480000000000005</v>
      </c>
      <c r="AL39">
        <v>2.564E-2</v>
      </c>
      <c r="AM39">
        <v>1.5699999999999999E-2</v>
      </c>
      <c r="AN39">
        <v>4.7000000000000002E-3</v>
      </c>
      <c r="AO39">
        <v>1</v>
      </c>
      <c r="AP39">
        <v>0.38750000000000001</v>
      </c>
    </row>
    <row r="40" spans="4:42">
      <c r="I40" s="8"/>
      <c r="J40" s="9"/>
      <c r="K40" s="9"/>
      <c r="L40" s="8"/>
      <c r="M40" s="9"/>
      <c r="N40" s="9"/>
      <c r="AJ40" s="10">
        <v>-5.25</v>
      </c>
      <c r="AK40">
        <v>-0.63690000000000002</v>
      </c>
      <c r="AL40">
        <v>2.4819999999999998E-2</v>
      </c>
      <c r="AM40">
        <v>1.5089999999999999E-2</v>
      </c>
      <c r="AN40">
        <v>7.1999999999999998E-3</v>
      </c>
      <c r="AO40">
        <v>1</v>
      </c>
      <c r="AP40">
        <v>0.43009999999999998</v>
      </c>
    </row>
    <row r="41" spans="4:42">
      <c r="I41" s="8"/>
      <c r="J41" s="9"/>
      <c r="K41" s="9"/>
      <c r="L41" s="8"/>
      <c r="M41" s="9"/>
      <c r="N41" s="9"/>
      <c r="AJ41" s="10">
        <v>-5</v>
      </c>
      <c r="AK41">
        <v>-0.61950000000000005</v>
      </c>
      <c r="AL41">
        <v>2.4129999999999999E-2</v>
      </c>
      <c r="AM41">
        <v>1.455E-2</v>
      </c>
      <c r="AN41">
        <v>9.7999999999999997E-3</v>
      </c>
      <c r="AO41">
        <v>1</v>
      </c>
      <c r="AP41">
        <v>0.4753</v>
      </c>
    </row>
    <row r="42" spans="4:42">
      <c r="I42" s="8"/>
      <c r="J42" s="9"/>
      <c r="K42" s="9"/>
      <c r="L42" s="8"/>
      <c r="M42" s="9"/>
      <c r="N42" s="9"/>
      <c r="AJ42" s="10">
        <v>-4.75</v>
      </c>
      <c r="AK42">
        <v>-0.60019999999999996</v>
      </c>
      <c r="AL42">
        <v>2.367E-2</v>
      </c>
      <c r="AM42">
        <v>1.438E-2</v>
      </c>
      <c r="AN42">
        <v>1.26E-2</v>
      </c>
      <c r="AO42">
        <v>1</v>
      </c>
      <c r="AP42">
        <v>0.51859999999999995</v>
      </c>
    </row>
    <row r="43" spans="4:42">
      <c r="I43" s="8"/>
      <c r="J43" s="9"/>
      <c r="K43" s="9"/>
      <c r="L43" s="8"/>
      <c r="M43" s="9"/>
      <c r="N43" s="9"/>
      <c r="AJ43" s="10">
        <v>-4.5</v>
      </c>
      <c r="AK43">
        <v>-0.58160000000000001</v>
      </c>
      <c r="AL43">
        <v>2.3269999999999999E-2</v>
      </c>
      <c r="AM43">
        <v>1.4149999999999999E-2</v>
      </c>
      <c r="AN43">
        <v>1.55E-2</v>
      </c>
      <c r="AO43">
        <v>1</v>
      </c>
      <c r="AP43">
        <v>0.56240000000000001</v>
      </c>
    </row>
    <row r="44" spans="4:42">
      <c r="I44" s="8"/>
      <c r="J44" s="9"/>
      <c r="K44" s="9"/>
      <c r="L44" s="8"/>
      <c r="M44" s="9"/>
      <c r="N44" s="9"/>
      <c r="AJ44" s="10">
        <v>-4.25</v>
      </c>
      <c r="AK44">
        <v>-0.56279999999999997</v>
      </c>
      <c r="AL44">
        <v>2.3E-2</v>
      </c>
      <c r="AM44">
        <v>1.4E-2</v>
      </c>
      <c r="AN44">
        <v>1.8599999999999998E-2</v>
      </c>
      <c r="AO44">
        <v>1</v>
      </c>
      <c r="AP44">
        <v>0.60509999999999997</v>
      </c>
    </row>
    <row r="45" spans="4:42">
      <c r="I45" s="8"/>
      <c r="J45" s="9"/>
      <c r="K45" s="9"/>
      <c r="L45" s="8"/>
      <c r="M45" s="9"/>
      <c r="N45" s="9"/>
      <c r="AJ45" s="10">
        <v>-4</v>
      </c>
      <c r="AK45">
        <v>-0.54310000000000003</v>
      </c>
      <c r="AL45">
        <v>2.2849999999999999E-2</v>
      </c>
      <c r="AM45">
        <v>1.3979999999999999E-2</v>
      </c>
      <c r="AN45">
        <v>2.18E-2</v>
      </c>
      <c r="AO45">
        <v>1</v>
      </c>
      <c r="AP45">
        <v>0.64549999999999996</v>
      </c>
    </row>
    <row r="46" spans="4:42">
      <c r="I46" s="8"/>
      <c r="J46" s="9"/>
      <c r="K46" s="9"/>
      <c r="L46" s="8"/>
      <c r="M46" s="9"/>
      <c r="N46" s="9"/>
      <c r="AJ46" s="10">
        <v>-3.75</v>
      </c>
      <c r="AK46">
        <v>-0.52270000000000005</v>
      </c>
      <c r="AL46">
        <v>2.282E-2</v>
      </c>
      <c r="AM46">
        <v>1.405E-2</v>
      </c>
      <c r="AN46">
        <v>2.5000000000000001E-2</v>
      </c>
      <c r="AO46">
        <v>1</v>
      </c>
      <c r="AP46">
        <v>0.68459999999999999</v>
      </c>
    </row>
    <row r="47" spans="4:42">
      <c r="I47" s="8"/>
      <c r="J47" s="9"/>
      <c r="K47" s="9"/>
      <c r="L47" s="8"/>
      <c r="M47" s="9"/>
      <c r="N47" s="9"/>
      <c r="AJ47" s="10">
        <v>-3.5</v>
      </c>
      <c r="AK47">
        <v>-0.503</v>
      </c>
      <c r="AL47">
        <v>2.2790000000000001E-2</v>
      </c>
      <c r="AM47">
        <v>1.404E-2</v>
      </c>
      <c r="AN47">
        <v>2.8299999999999999E-2</v>
      </c>
      <c r="AO47">
        <v>1</v>
      </c>
      <c r="AP47">
        <v>0.72370000000000001</v>
      </c>
    </row>
    <row r="48" spans="4:42">
      <c r="I48" s="8"/>
      <c r="J48" s="9"/>
      <c r="K48" s="9"/>
      <c r="L48" s="8"/>
      <c r="M48" s="9"/>
      <c r="N48" s="9"/>
      <c r="AJ48" s="10">
        <v>-3.25</v>
      </c>
      <c r="AK48">
        <v>-0.4793</v>
      </c>
      <c r="AL48">
        <v>2.298E-2</v>
      </c>
      <c r="AM48">
        <v>1.4250000000000001E-2</v>
      </c>
      <c r="AN48">
        <v>3.1300000000000001E-2</v>
      </c>
      <c r="AO48">
        <v>1</v>
      </c>
      <c r="AP48">
        <v>0.76019999999999999</v>
      </c>
    </row>
    <row r="49" spans="9:42">
      <c r="I49" s="8"/>
      <c r="J49" s="9"/>
      <c r="K49" s="9"/>
      <c r="L49" s="8"/>
      <c r="M49" s="9"/>
      <c r="N49" s="9"/>
      <c r="AJ49" s="10">
        <v>-3</v>
      </c>
      <c r="AK49">
        <v>-0.44929999999999998</v>
      </c>
      <c r="AL49">
        <v>2.334E-2</v>
      </c>
      <c r="AM49">
        <v>1.4579999999999999E-2</v>
      </c>
      <c r="AN49">
        <v>3.3300000000000003E-2</v>
      </c>
      <c r="AO49">
        <v>1</v>
      </c>
      <c r="AP49">
        <v>0.79579999999999995</v>
      </c>
    </row>
    <row r="50" spans="9:42">
      <c r="I50" s="9"/>
      <c r="J50" s="9"/>
      <c r="K50" s="9"/>
      <c r="L50" s="8"/>
      <c r="M50" s="9"/>
      <c r="N50" s="9"/>
      <c r="AJ50" s="10">
        <v>-2.75</v>
      </c>
      <c r="AK50">
        <v>-0.40849999999999997</v>
      </c>
      <c r="AL50">
        <v>2.3820000000000001E-2</v>
      </c>
      <c r="AM50">
        <v>1.495E-2</v>
      </c>
      <c r="AN50">
        <v>3.3300000000000003E-2</v>
      </c>
      <c r="AO50">
        <v>1</v>
      </c>
      <c r="AP50">
        <v>0.83109999999999995</v>
      </c>
    </row>
    <row r="51" spans="9:42">
      <c r="I51" s="9"/>
      <c r="J51" s="9"/>
      <c r="K51" s="9"/>
      <c r="L51" s="8"/>
      <c r="M51" s="9"/>
      <c r="N51" s="9"/>
      <c r="AJ51" s="10">
        <v>-2.5</v>
      </c>
      <c r="AK51">
        <v>-0.35</v>
      </c>
      <c r="AL51">
        <v>2.4369999999999999E-2</v>
      </c>
      <c r="AM51">
        <v>1.5310000000000001E-2</v>
      </c>
      <c r="AN51">
        <v>2.98E-2</v>
      </c>
      <c r="AO51">
        <v>1</v>
      </c>
      <c r="AP51">
        <v>0.86570000000000003</v>
      </c>
    </row>
    <row r="52" spans="9:42">
      <c r="I52" s="9"/>
      <c r="J52" s="9"/>
      <c r="K52" s="9"/>
      <c r="L52" s="8"/>
      <c r="M52" s="9"/>
      <c r="N52" s="9"/>
      <c r="AJ52" s="10">
        <v>-2.25</v>
      </c>
      <c r="AK52">
        <v>-0.26939999999999997</v>
      </c>
      <c r="AL52">
        <v>2.4760000000000001E-2</v>
      </c>
      <c r="AM52">
        <v>1.5429999999999999E-2</v>
      </c>
      <c r="AN52">
        <v>2.1399999999999999E-2</v>
      </c>
      <c r="AO52">
        <v>1</v>
      </c>
      <c r="AP52">
        <v>0.89870000000000005</v>
      </c>
    </row>
    <row r="53" spans="9:42">
      <c r="I53" s="9"/>
      <c r="J53" s="9"/>
      <c r="K53" s="9"/>
      <c r="L53" s="8"/>
      <c r="M53" s="9"/>
      <c r="N53" s="9"/>
      <c r="AJ53" s="10">
        <v>-2</v>
      </c>
      <c r="AK53">
        <v>-0.18290000000000001</v>
      </c>
      <c r="AL53">
        <v>2.4639999999999999E-2</v>
      </c>
      <c r="AM53">
        <v>1.5049999999999999E-2</v>
      </c>
      <c r="AN53">
        <v>1.0699999999999999E-2</v>
      </c>
      <c r="AO53">
        <v>1</v>
      </c>
      <c r="AP53">
        <v>0.92959999999999998</v>
      </c>
    </row>
    <row r="54" spans="9:42">
      <c r="I54" s="9"/>
      <c r="J54" s="9"/>
      <c r="K54" s="9"/>
      <c r="L54" s="8"/>
      <c r="M54" s="9"/>
      <c r="N54" s="9"/>
      <c r="AJ54" s="10">
        <v>-1.75</v>
      </c>
      <c r="AK54">
        <v>-0.1037</v>
      </c>
      <c r="AL54">
        <v>2.4070000000000001E-2</v>
      </c>
      <c r="AM54">
        <v>1.431E-2</v>
      </c>
      <c r="AN54">
        <v>2.9999999999999997E-4</v>
      </c>
      <c r="AO54">
        <v>1</v>
      </c>
      <c r="AP54">
        <v>0.95909999999999995</v>
      </c>
    </row>
    <row r="55" spans="9:42">
      <c r="I55" s="9"/>
      <c r="J55" s="9"/>
      <c r="K55" s="9"/>
      <c r="L55" s="8"/>
      <c r="M55" s="9"/>
      <c r="N55" s="9"/>
      <c r="AJ55" s="10">
        <v>-1.5</v>
      </c>
      <c r="AK55">
        <v>-2.23E-2</v>
      </c>
      <c r="AL55">
        <v>2.3120000000000002E-2</v>
      </c>
      <c r="AM55">
        <v>1.3220000000000001E-2</v>
      </c>
      <c r="AN55">
        <v>-1.1299999999999999E-2</v>
      </c>
      <c r="AO55">
        <v>1</v>
      </c>
      <c r="AP55">
        <v>0.98629999999999995</v>
      </c>
    </row>
    <row r="56" spans="9:42">
      <c r="I56" s="9"/>
      <c r="J56" s="9"/>
      <c r="K56" s="9"/>
      <c r="L56" s="8"/>
      <c r="M56" s="9"/>
      <c r="N56" s="9"/>
      <c r="AJ56" s="10">
        <v>-1.25</v>
      </c>
      <c r="AK56">
        <v>2.5499999999999998E-2</v>
      </c>
      <c r="AL56">
        <v>2.2200000000000001E-2</v>
      </c>
      <c r="AM56">
        <v>1.226E-2</v>
      </c>
      <c r="AN56">
        <v>-1.7399999999999999E-2</v>
      </c>
      <c r="AO56">
        <v>1</v>
      </c>
      <c r="AP56">
        <v>1</v>
      </c>
    </row>
    <row r="57" spans="9:42">
      <c r="I57" s="9"/>
      <c r="J57" s="9"/>
      <c r="K57" s="9"/>
      <c r="L57" s="8"/>
      <c r="M57" s="9"/>
      <c r="N57" s="9"/>
      <c r="AJ57" s="10">
        <v>-1</v>
      </c>
      <c r="AK57">
        <v>2.8500000000000001E-2</v>
      </c>
      <c r="AL57">
        <v>2.1680000000000001E-2</v>
      </c>
      <c r="AM57">
        <v>1.1769999999999999E-2</v>
      </c>
      <c r="AN57">
        <v>-1.55E-2</v>
      </c>
      <c r="AO57">
        <v>1</v>
      </c>
      <c r="AP57">
        <v>1</v>
      </c>
    </row>
    <row r="58" spans="9:42">
      <c r="I58" s="9"/>
      <c r="J58" s="9"/>
      <c r="K58" s="9"/>
      <c r="L58" s="8"/>
      <c r="M58" s="9"/>
      <c r="N58" s="9"/>
      <c r="AJ58" s="10">
        <v>-0.75</v>
      </c>
      <c r="AK58">
        <v>2.75E-2</v>
      </c>
      <c r="AL58">
        <v>2.128E-2</v>
      </c>
      <c r="AM58">
        <v>1.142E-2</v>
      </c>
      <c r="AN58">
        <v>-1.2699999999999999E-2</v>
      </c>
      <c r="AO58">
        <v>1</v>
      </c>
      <c r="AP58">
        <v>1</v>
      </c>
    </row>
    <row r="59" spans="9:42">
      <c r="I59" s="9"/>
      <c r="J59" s="9"/>
      <c r="K59" s="9"/>
      <c r="L59" s="8"/>
      <c r="M59" s="9"/>
      <c r="N59" s="9"/>
      <c r="AJ59" s="10">
        <v>-0.5</v>
      </c>
      <c r="AK59">
        <v>2.2499999999999999E-2</v>
      </c>
      <c r="AL59">
        <v>2.1000000000000001E-2</v>
      </c>
      <c r="AM59">
        <v>1.1169999999999999E-2</v>
      </c>
      <c r="AN59">
        <v>-9.1999999999999998E-3</v>
      </c>
      <c r="AO59">
        <v>1</v>
      </c>
      <c r="AP59">
        <v>1</v>
      </c>
    </row>
    <row r="60" spans="9:42">
      <c r="I60" s="9"/>
      <c r="J60" s="9"/>
      <c r="K60" s="9"/>
      <c r="L60" s="8"/>
      <c r="M60" s="9"/>
      <c r="N60" s="9"/>
      <c r="AJ60" s="10">
        <v>-0.25</v>
      </c>
      <c r="AK60">
        <v>1.2800000000000001E-2</v>
      </c>
      <c r="AL60">
        <v>2.0830000000000001E-2</v>
      </c>
      <c r="AM60">
        <v>1.103E-2</v>
      </c>
      <c r="AN60">
        <v>-4.8999999999999998E-3</v>
      </c>
      <c r="AO60">
        <v>1</v>
      </c>
      <c r="AP60">
        <v>1</v>
      </c>
    </row>
    <row r="61" spans="9:42">
      <c r="I61" s="9"/>
      <c r="J61" s="9"/>
      <c r="K61" s="9"/>
      <c r="L61" s="8"/>
      <c r="M61" s="9"/>
      <c r="N61" s="9"/>
      <c r="AJ61" s="10">
        <v>0</v>
      </c>
      <c r="AK61">
        <v>0</v>
      </c>
      <c r="AL61">
        <v>2.078E-2</v>
      </c>
      <c r="AM61">
        <v>1.099E-2</v>
      </c>
      <c r="AN61">
        <v>0</v>
      </c>
      <c r="AO61">
        <v>1</v>
      </c>
      <c r="AP61">
        <v>1</v>
      </c>
    </row>
    <row r="62" spans="9:42">
      <c r="I62" s="9"/>
      <c r="J62" s="9"/>
      <c r="K62" s="9"/>
      <c r="L62" s="8"/>
      <c r="M62" s="9"/>
      <c r="N62" s="9"/>
      <c r="AJ62" s="10">
        <v>0.25</v>
      </c>
      <c r="AK62">
        <v>-1.2800000000000001E-2</v>
      </c>
      <c r="AL62">
        <v>2.0830000000000001E-2</v>
      </c>
      <c r="AM62">
        <v>1.103E-2</v>
      </c>
      <c r="AN62">
        <v>4.8999999999999998E-3</v>
      </c>
      <c r="AO62">
        <v>1</v>
      </c>
      <c r="AP62">
        <v>1</v>
      </c>
    </row>
    <row r="63" spans="9:42">
      <c r="I63" s="9"/>
      <c r="J63" s="9"/>
      <c r="K63" s="9"/>
      <c r="L63" s="8"/>
      <c r="M63" s="9"/>
      <c r="N63" s="9"/>
      <c r="AJ63" s="10">
        <v>0.5</v>
      </c>
      <c r="AK63">
        <v>-2.2499999999999999E-2</v>
      </c>
      <c r="AL63">
        <v>2.0990000000000002E-2</v>
      </c>
      <c r="AM63">
        <v>1.1169999999999999E-2</v>
      </c>
      <c r="AN63">
        <v>9.1999999999999998E-3</v>
      </c>
      <c r="AO63">
        <v>1</v>
      </c>
      <c r="AP63">
        <v>1</v>
      </c>
    </row>
    <row r="64" spans="9:42">
      <c r="I64" s="9"/>
      <c r="J64" s="9"/>
      <c r="K64" s="9"/>
      <c r="L64" s="8"/>
      <c r="M64" s="9"/>
      <c r="N64" s="9"/>
      <c r="AJ64" s="10">
        <v>0.75</v>
      </c>
      <c r="AK64">
        <v>-2.75E-2</v>
      </c>
      <c r="AL64">
        <v>2.128E-2</v>
      </c>
      <c r="AM64">
        <v>1.141E-2</v>
      </c>
      <c r="AN64">
        <v>1.2699999999999999E-2</v>
      </c>
      <c r="AO64">
        <v>1</v>
      </c>
      <c r="AP64">
        <v>1</v>
      </c>
    </row>
    <row r="65" spans="9:42">
      <c r="I65" s="9"/>
      <c r="J65" s="9"/>
      <c r="K65" s="9"/>
      <c r="L65" s="8"/>
      <c r="M65" s="9"/>
      <c r="N65" s="9"/>
      <c r="AJ65" s="10">
        <v>1</v>
      </c>
      <c r="AK65">
        <v>-2.8500000000000001E-2</v>
      </c>
      <c r="AL65">
        <v>2.1680000000000001E-2</v>
      </c>
      <c r="AM65">
        <v>1.1769999999999999E-2</v>
      </c>
      <c r="AN65">
        <v>1.55E-2</v>
      </c>
      <c r="AO65">
        <v>1</v>
      </c>
      <c r="AP65">
        <v>1</v>
      </c>
    </row>
    <row r="66" spans="9:42">
      <c r="I66" s="9"/>
      <c r="J66" s="9"/>
      <c r="K66" s="9"/>
      <c r="L66" s="8"/>
      <c r="M66" s="9"/>
      <c r="N66" s="9"/>
      <c r="AJ66" s="10">
        <v>1.25</v>
      </c>
      <c r="AK66">
        <v>-2.5499999999999998E-2</v>
      </c>
      <c r="AL66">
        <v>2.2190000000000001E-2</v>
      </c>
      <c r="AM66">
        <v>1.225E-2</v>
      </c>
      <c r="AN66">
        <v>1.7399999999999999E-2</v>
      </c>
      <c r="AO66">
        <v>1</v>
      </c>
      <c r="AP66">
        <v>1</v>
      </c>
    </row>
    <row r="67" spans="9:42">
      <c r="I67" s="9"/>
      <c r="J67" s="9"/>
      <c r="K67" s="9"/>
      <c r="L67" s="8"/>
      <c r="M67" s="9"/>
      <c r="N67" s="9"/>
      <c r="AJ67" s="10">
        <v>1.5</v>
      </c>
      <c r="AK67">
        <v>2.23E-2</v>
      </c>
      <c r="AL67">
        <v>2.3109999999999999E-2</v>
      </c>
      <c r="AM67">
        <v>1.3220000000000001E-2</v>
      </c>
      <c r="AN67">
        <v>1.1299999999999999E-2</v>
      </c>
      <c r="AO67">
        <v>0.98640000000000005</v>
      </c>
      <c r="AP67">
        <v>1</v>
      </c>
    </row>
    <row r="68" spans="9:42">
      <c r="AJ68" s="10">
        <v>1.75</v>
      </c>
      <c r="AK68">
        <v>0.1036</v>
      </c>
      <c r="AL68">
        <v>2.4060000000000002E-2</v>
      </c>
      <c r="AM68">
        <v>1.43E-2</v>
      </c>
      <c r="AN68">
        <v>-2.9999999999999997E-4</v>
      </c>
      <c r="AO68">
        <v>0.95920000000000005</v>
      </c>
      <c r="AP68">
        <v>1</v>
      </c>
    </row>
    <row r="69" spans="9:42">
      <c r="AJ69" s="10">
        <v>2</v>
      </c>
      <c r="AK69">
        <v>0.18290000000000001</v>
      </c>
      <c r="AL69">
        <v>2.4629999999999999E-2</v>
      </c>
      <c r="AM69">
        <v>1.5049999999999999E-2</v>
      </c>
      <c r="AN69">
        <v>-1.06E-2</v>
      </c>
      <c r="AO69">
        <v>0.92959999999999998</v>
      </c>
      <c r="AP69">
        <v>1</v>
      </c>
    </row>
    <row r="70" spans="9:42">
      <c r="AJ70" s="10">
        <v>2.25</v>
      </c>
      <c r="AK70">
        <v>0.26939999999999997</v>
      </c>
      <c r="AL70">
        <v>2.4760000000000001E-2</v>
      </c>
      <c r="AM70">
        <v>1.5429999999999999E-2</v>
      </c>
      <c r="AN70">
        <v>-2.1399999999999999E-2</v>
      </c>
      <c r="AO70">
        <v>0.89870000000000005</v>
      </c>
      <c r="AP70">
        <v>1</v>
      </c>
    </row>
    <row r="71" spans="9:42">
      <c r="AJ71" s="10">
        <v>2.5</v>
      </c>
      <c r="AK71">
        <v>0.34989999999999999</v>
      </c>
      <c r="AL71">
        <v>2.436E-2</v>
      </c>
      <c r="AM71">
        <v>1.5299999999999999E-2</v>
      </c>
      <c r="AN71">
        <v>-2.98E-2</v>
      </c>
      <c r="AO71">
        <v>0.86570000000000003</v>
      </c>
      <c r="AP71">
        <v>1</v>
      </c>
    </row>
    <row r="72" spans="9:42">
      <c r="AJ72" s="10">
        <v>2.75</v>
      </c>
      <c r="AK72">
        <v>0.40849999999999997</v>
      </c>
      <c r="AL72">
        <v>2.3820000000000001E-2</v>
      </c>
      <c r="AM72">
        <v>1.494E-2</v>
      </c>
      <c r="AN72">
        <v>-3.3300000000000003E-2</v>
      </c>
      <c r="AO72">
        <v>0.83109999999999995</v>
      </c>
      <c r="AP72">
        <v>1</v>
      </c>
    </row>
    <row r="73" spans="9:42">
      <c r="AJ73" s="10">
        <v>3</v>
      </c>
      <c r="AK73">
        <v>0.44919999999999999</v>
      </c>
      <c r="AL73">
        <v>2.334E-2</v>
      </c>
      <c r="AM73">
        <v>1.4579999999999999E-2</v>
      </c>
      <c r="AN73">
        <v>-3.3300000000000003E-2</v>
      </c>
      <c r="AO73">
        <v>0.79579999999999995</v>
      </c>
      <c r="AP73">
        <v>1</v>
      </c>
    </row>
    <row r="74" spans="9:42">
      <c r="AJ74" s="10">
        <v>3.25</v>
      </c>
      <c r="AK74">
        <v>0.47920000000000001</v>
      </c>
      <c r="AL74">
        <v>2.298E-2</v>
      </c>
      <c r="AM74">
        <v>1.4250000000000001E-2</v>
      </c>
      <c r="AN74">
        <v>-3.1300000000000001E-2</v>
      </c>
      <c r="AO74">
        <v>0.76019999999999999</v>
      </c>
      <c r="AP74">
        <v>1</v>
      </c>
    </row>
    <row r="75" spans="9:42">
      <c r="AJ75" s="10">
        <v>3.5</v>
      </c>
      <c r="AK75">
        <v>0.503</v>
      </c>
      <c r="AL75">
        <v>2.2790000000000001E-2</v>
      </c>
      <c r="AM75">
        <v>1.404E-2</v>
      </c>
      <c r="AN75">
        <v>-2.8299999999999999E-2</v>
      </c>
      <c r="AO75">
        <v>0.72370000000000001</v>
      </c>
      <c r="AP75">
        <v>1</v>
      </c>
    </row>
    <row r="76" spans="9:42">
      <c r="AJ76" s="10">
        <v>3.75</v>
      </c>
      <c r="AK76">
        <v>0.52270000000000005</v>
      </c>
      <c r="AL76">
        <v>2.282E-2</v>
      </c>
      <c r="AM76">
        <v>1.405E-2</v>
      </c>
      <c r="AN76">
        <v>-2.5000000000000001E-2</v>
      </c>
      <c r="AO76">
        <v>0.68469999999999998</v>
      </c>
      <c r="AP76">
        <v>1</v>
      </c>
    </row>
    <row r="77" spans="9:42">
      <c r="AJ77" s="10">
        <v>4</v>
      </c>
      <c r="AK77">
        <v>0.54310000000000003</v>
      </c>
      <c r="AL77">
        <v>2.2839999999999999E-2</v>
      </c>
      <c r="AM77">
        <v>1.3979999999999999E-2</v>
      </c>
      <c r="AN77">
        <v>-2.18E-2</v>
      </c>
      <c r="AO77">
        <v>0.64559999999999995</v>
      </c>
      <c r="AP77">
        <v>1</v>
      </c>
    </row>
    <row r="78" spans="9:42">
      <c r="AJ78" s="10">
        <v>4.25</v>
      </c>
      <c r="AK78">
        <v>0.56269999999999998</v>
      </c>
      <c r="AL78">
        <v>2.3E-2</v>
      </c>
      <c r="AM78">
        <v>1.4E-2</v>
      </c>
      <c r="AN78">
        <v>-1.8599999999999998E-2</v>
      </c>
      <c r="AO78">
        <v>0.60509999999999997</v>
      </c>
      <c r="AP78">
        <v>1</v>
      </c>
    </row>
    <row r="79" spans="9:42">
      <c r="AJ79" s="10">
        <v>4.5</v>
      </c>
      <c r="AK79">
        <v>0.58160000000000001</v>
      </c>
      <c r="AL79">
        <v>2.3269999999999999E-2</v>
      </c>
      <c r="AM79">
        <v>1.4149999999999999E-2</v>
      </c>
      <c r="AN79">
        <v>-1.55E-2</v>
      </c>
      <c r="AO79">
        <v>0.56240000000000001</v>
      </c>
      <c r="AP79">
        <v>1</v>
      </c>
    </row>
    <row r="80" spans="9:42">
      <c r="AJ80" s="10">
        <v>4.75</v>
      </c>
      <c r="AK80">
        <v>0.60009999999999997</v>
      </c>
      <c r="AL80">
        <v>2.367E-2</v>
      </c>
      <c r="AM80">
        <v>1.438E-2</v>
      </c>
      <c r="AN80">
        <v>-1.26E-2</v>
      </c>
      <c r="AO80">
        <v>0.51870000000000005</v>
      </c>
      <c r="AP80">
        <v>1</v>
      </c>
    </row>
    <row r="81" spans="36:42">
      <c r="AJ81" s="10">
        <v>5</v>
      </c>
      <c r="AK81">
        <v>0.61939999999999995</v>
      </c>
      <c r="AL81">
        <v>2.4129999999999999E-2</v>
      </c>
      <c r="AM81">
        <v>1.455E-2</v>
      </c>
      <c r="AN81">
        <v>-9.7999999999999997E-3</v>
      </c>
      <c r="AO81">
        <v>0.47539999999999999</v>
      </c>
      <c r="AP81">
        <v>1</v>
      </c>
    </row>
    <row r="82" spans="36:42">
      <c r="AJ82" s="10">
        <v>5.25</v>
      </c>
      <c r="AK82">
        <v>0.63680000000000003</v>
      </c>
      <c r="AL82">
        <v>2.4819999999999998E-2</v>
      </c>
      <c r="AM82">
        <v>1.5089999999999999E-2</v>
      </c>
      <c r="AN82">
        <v>-7.1999999999999998E-3</v>
      </c>
      <c r="AO82">
        <v>0.43009999999999998</v>
      </c>
      <c r="AP82">
        <v>1</v>
      </c>
    </row>
    <row r="83" spans="36:42">
      <c r="AJ83" s="10">
        <v>5.5</v>
      </c>
      <c r="AK83">
        <v>0.65469999999999995</v>
      </c>
      <c r="AL83">
        <v>2.564E-2</v>
      </c>
      <c r="AM83">
        <v>1.5699999999999999E-2</v>
      </c>
      <c r="AN83">
        <v>-4.7000000000000002E-3</v>
      </c>
      <c r="AO83">
        <v>0.38750000000000001</v>
      </c>
      <c r="AP83">
        <v>1</v>
      </c>
    </row>
    <row r="84" spans="36:42">
      <c r="AJ84" s="10">
        <v>5.75</v>
      </c>
      <c r="AK84">
        <v>0.67300000000000004</v>
      </c>
      <c r="AL84">
        <v>2.6579999999999999E-2</v>
      </c>
      <c r="AM84">
        <v>1.6410000000000001E-2</v>
      </c>
      <c r="AN84">
        <v>-2.5000000000000001E-3</v>
      </c>
      <c r="AO84">
        <v>0.34810000000000002</v>
      </c>
      <c r="AP84">
        <v>1</v>
      </c>
    </row>
    <row r="85" spans="36:42">
      <c r="AJ85" s="10">
        <v>6</v>
      </c>
      <c r="AK85">
        <v>0.69189999999999996</v>
      </c>
      <c r="AL85">
        <v>2.7650000000000001E-2</v>
      </c>
      <c r="AM85">
        <v>1.7239999999999998E-2</v>
      </c>
      <c r="AN85">
        <v>-5.0000000000000001E-4</v>
      </c>
      <c r="AO85">
        <v>0.31330000000000002</v>
      </c>
      <c r="AP85">
        <v>1</v>
      </c>
    </row>
    <row r="86" spans="36:42">
      <c r="AJ86" s="10">
        <v>6.25</v>
      </c>
      <c r="AK86">
        <v>0.71050000000000002</v>
      </c>
      <c r="AL86">
        <v>2.8920000000000001E-2</v>
      </c>
      <c r="AM86">
        <v>1.8440000000000002E-2</v>
      </c>
      <c r="AN86">
        <v>1.4E-3</v>
      </c>
      <c r="AO86">
        <v>0.28299999999999997</v>
      </c>
      <c r="AP86">
        <v>1</v>
      </c>
    </row>
    <row r="87" spans="36:42">
      <c r="AJ87" s="10">
        <v>6.5</v>
      </c>
      <c r="AK87">
        <v>0.72950000000000004</v>
      </c>
      <c r="AL87">
        <v>3.0380000000000001E-2</v>
      </c>
      <c r="AM87">
        <v>1.9859999999999999E-2</v>
      </c>
      <c r="AN87">
        <v>3.0999999999999999E-3</v>
      </c>
      <c r="AO87">
        <v>0.25779999999999997</v>
      </c>
      <c r="AP87">
        <v>1</v>
      </c>
    </row>
    <row r="88" spans="36:42">
      <c r="AJ88" s="10">
        <v>6.75</v>
      </c>
      <c r="AK88">
        <v>0.74909999999999999</v>
      </c>
      <c r="AL88">
        <v>3.1859999999999999E-2</v>
      </c>
      <c r="AM88">
        <v>2.1299999999999999E-2</v>
      </c>
      <c r="AN88">
        <v>4.7000000000000002E-3</v>
      </c>
      <c r="AO88">
        <v>0.23649999999999999</v>
      </c>
      <c r="AP88">
        <v>1</v>
      </c>
    </row>
    <row r="89" spans="36:42">
      <c r="AJ89" s="10">
        <v>7</v>
      </c>
      <c r="AK89">
        <v>0.76910000000000001</v>
      </c>
      <c r="AL89">
        <v>3.3500000000000002E-2</v>
      </c>
      <c r="AM89">
        <v>2.2919999999999999E-2</v>
      </c>
      <c r="AN89">
        <v>6.1000000000000004E-3</v>
      </c>
      <c r="AO89">
        <v>0.219</v>
      </c>
      <c r="AP89">
        <v>1</v>
      </c>
    </row>
    <row r="90" spans="36:42">
      <c r="AJ90" s="10">
        <v>7.25</v>
      </c>
      <c r="AK90">
        <v>0.78759999999999997</v>
      </c>
      <c r="AL90">
        <v>3.5400000000000001E-2</v>
      </c>
      <c r="AM90">
        <v>2.4979999999999999E-2</v>
      </c>
      <c r="AN90">
        <v>7.6E-3</v>
      </c>
      <c r="AO90">
        <v>0.20449999999999999</v>
      </c>
      <c r="AP90">
        <v>1</v>
      </c>
    </row>
    <row r="91" spans="36:42">
      <c r="AJ91" s="10">
        <v>7.5</v>
      </c>
      <c r="AK91">
        <v>0.8044</v>
      </c>
      <c r="AL91">
        <v>3.7560000000000003E-2</v>
      </c>
      <c r="AM91">
        <v>2.7359999999999999E-2</v>
      </c>
      <c r="AN91">
        <v>9.1999999999999998E-3</v>
      </c>
      <c r="AO91">
        <v>0.19239999999999999</v>
      </c>
      <c r="AP91">
        <v>1</v>
      </c>
    </row>
    <row r="92" spans="36:42">
      <c r="AJ92" s="10">
        <v>7.75</v>
      </c>
      <c r="AK92">
        <v>0.8226</v>
      </c>
      <c r="AL92">
        <v>3.9829999999999997E-2</v>
      </c>
      <c r="AM92">
        <v>2.9700000000000001E-2</v>
      </c>
      <c r="AN92">
        <v>1.0500000000000001E-2</v>
      </c>
      <c r="AO92">
        <v>0.18279999999999999</v>
      </c>
      <c r="AP92">
        <v>1</v>
      </c>
    </row>
    <row r="93" spans="36:42">
      <c r="AJ93" s="10">
        <v>8</v>
      </c>
      <c r="AK93">
        <v>0.83720000000000006</v>
      </c>
      <c r="AL93">
        <v>4.2180000000000002E-2</v>
      </c>
      <c r="AM93">
        <v>3.2329999999999998E-2</v>
      </c>
      <c r="AN93">
        <v>1.2200000000000001E-2</v>
      </c>
      <c r="AO93">
        <v>0.1739</v>
      </c>
      <c r="AP93">
        <v>1</v>
      </c>
    </row>
    <row r="94" spans="36:42">
      <c r="AJ94" s="10">
        <v>8.25</v>
      </c>
      <c r="AK94">
        <v>0.84989999999999999</v>
      </c>
      <c r="AL94">
        <v>4.5109999999999997E-2</v>
      </c>
      <c r="AM94">
        <v>3.5499999999999997E-2</v>
      </c>
      <c r="AN94">
        <v>1.38E-2</v>
      </c>
      <c r="AO94">
        <v>0.1676</v>
      </c>
      <c r="AP94">
        <v>1</v>
      </c>
    </row>
    <row r="95" spans="36:42">
      <c r="AJ95" s="10">
        <v>8.5</v>
      </c>
      <c r="AK95">
        <v>0.8538</v>
      </c>
      <c r="AL95">
        <v>4.8669999999999998E-2</v>
      </c>
      <c r="AM95">
        <v>3.9600000000000003E-2</v>
      </c>
      <c r="AN95">
        <v>1.5800000000000002E-2</v>
      </c>
      <c r="AO95">
        <v>0.16320000000000001</v>
      </c>
      <c r="AP95">
        <v>1</v>
      </c>
    </row>
    <row r="96" spans="36:42">
      <c r="AJ96" s="10">
        <v>8.75</v>
      </c>
      <c r="AK96">
        <v>0.87270000000000003</v>
      </c>
      <c r="AL96">
        <v>5.0939999999999999E-2</v>
      </c>
      <c r="AM96">
        <v>4.181E-2</v>
      </c>
      <c r="AN96">
        <v>1.6799999999999999E-2</v>
      </c>
      <c r="AO96">
        <v>0.1565</v>
      </c>
      <c r="AP96">
        <v>1</v>
      </c>
    </row>
    <row r="97" spans="36:42">
      <c r="AJ97" s="10">
        <v>9</v>
      </c>
      <c r="AK97">
        <v>0.87429999999999997</v>
      </c>
      <c r="AL97">
        <v>5.5010000000000003E-2</v>
      </c>
      <c r="AM97">
        <v>4.623E-2</v>
      </c>
      <c r="AN97">
        <v>1.8499999999999999E-2</v>
      </c>
      <c r="AO97">
        <v>0.154</v>
      </c>
      <c r="AP97">
        <v>1</v>
      </c>
    </row>
    <row r="98" spans="36:42">
      <c r="AJ98" s="10">
        <v>9.25</v>
      </c>
      <c r="AK98">
        <v>0.86550000000000005</v>
      </c>
      <c r="AL98">
        <v>5.978E-2</v>
      </c>
      <c r="AM98">
        <v>5.1450000000000003E-2</v>
      </c>
      <c r="AN98">
        <v>2.0299999999999999E-2</v>
      </c>
      <c r="AO98">
        <v>0.1535</v>
      </c>
      <c r="AP98">
        <v>1</v>
      </c>
    </row>
    <row r="99" spans="36:42">
      <c r="AJ99" s="10">
        <v>9.5</v>
      </c>
      <c r="AK99">
        <v>0.85199999999999998</v>
      </c>
      <c r="AL99">
        <v>6.4899999999999999E-2</v>
      </c>
      <c r="AM99">
        <v>5.6910000000000002E-2</v>
      </c>
      <c r="AN99">
        <v>2.1600000000000001E-2</v>
      </c>
      <c r="AO99">
        <v>0.1535</v>
      </c>
      <c r="AP99">
        <v>1</v>
      </c>
    </row>
    <row r="100" spans="36:42">
      <c r="AJ100" s="10">
        <v>9.75</v>
      </c>
      <c r="AK100">
        <v>0.8357</v>
      </c>
      <c r="AL100">
        <v>7.0269999999999999E-2</v>
      </c>
      <c r="AM100">
        <v>6.2509999999999996E-2</v>
      </c>
      <c r="AN100">
        <v>2.23E-2</v>
      </c>
      <c r="AO100">
        <v>0.154</v>
      </c>
      <c r="AP100">
        <v>1</v>
      </c>
    </row>
    <row r="101" spans="36:42">
      <c r="AJ101" s="10">
        <v>10</v>
      </c>
      <c r="AK101">
        <v>0.81979999999999997</v>
      </c>
      <c r="AL101">
        <v>7.5800000000000006E-2</v>
      </c>
      <c r="AM101">
        <v>6.8169999999999994E-2</v>
      </c>
      <c r="AN101">
        <v>2.24E-2</v>
      </c>
      <c r="AO101">
        <v>0.1547</v>
      </c>
      <c r="AP101">
        <v>1</v>
      </c>
    </row>
    <row r="102" spans="36:42">
      <c r="AJ102" s="10">
        <v>10.25</v>
      </c>
      <c r="AK102">
        <v>0.64990000000000003</v>
      </c>
      <c r="AL102">
        <v>0.10541</v>
      </c>
      <c r="AM102">
        <v>9.7689999999999999E-2</v>
      </c>
      <c r="AN102">
        <v>-2.0999999999999999E-3</v>
      </c>
      <c r="AO102">
        <v>0.20469999999999999</v>
      </c>
      <c r="AP102">
        <v>1</v>
      </c>
    </row>
    <row r="103" spans="36:42">
      <c r="AJ103" s="10">
        <v>10.5</v>
      </c>
      <c r="AK103">
        <v>0.67430000000000001</v>
      </c>
      <c r="AL103">
        <v>0.10839</v>
      </c>
      <c r="AM103">
        <v>0.10074</v>
      </c>
      <c r="AN103">
        <v>2.9999999999999997E-4</v>
      </c>
      <c r="AO103">
        <v>0.2006</v>
      </c>
      <c r="AP103">
        <v>1</v>
      </c>
    </row>
  </sheetData>
  <mergeCells count="1">
    <mergeCell ref="E7:P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NACA 0012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noodle</dc:creator>
  <cp:lastModifiedBy>noodle</cp:lastModifiedBy>
  <dcterms:created xsi:type="dcterms:W3CDTF">2015-06-05T18:17:20Z</dcterms:created>
  <dcterms:modified xsi:type="dcterms:W3CDTF">2021-04-28T18:16:13Z</dcterms:modified>
</cp:coreProperties>
</file>